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OneDrive\ドキュメント\15SAS\お客様講演会\2021\03需要予測・販売予測\需要予測・販売予測の方法-1\"/>
    </mc:Choice>
  </mc:AlternateContent>
  <xr:revisionPtr revIDLastSave="0" documentId="13_ncr:1_{4EA1C2CE-6612-40DE-BFB3-397CCBD13E2D}" xr6:coauthVersionLast="47" xr6:coauthVersionMax="47" xr10:uidLastSave="{00000000-0000-0000-0000-000000000000}"/>
  <bookViews>
    <workbookView xWindow="-120" yWindow="-120" windowWidth="29040" windowHeight="15840" activeTab="5" xr2:uid="{DF60F91A-856C-434F-B7F8-2E1DFF7F201B}"/>
  </bookViews>
  <sheets>
    <sheet name="百貨店（1）" sheetId="1" r:id="rId1"/>
    <sheet name="EG入力用" sheetId="4" r:id="rId2"/>
    <sheet name="百貨店 (2)" sheetId="2" r:id="rId3"/>
    <sheet name="百貨店 (3)" sheetId="5" r:id="rId4"/>
    <sheet name="百貨店 (4)" sheetId="6" r:id="rId5"/>
    <sheet name="百貨店 (5)" sheetId="7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7" l="1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9" i="7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10" i="6"/>
  <c r="E9" i="6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10" i="5"/>
  <c r="E11" i="5"/>
  <c r="E9" i="5"/>
  <c r="E40" i="2"/>
  <c r="E41" i="2"/>
  <c r="E42" i="2"/>
  <c r="E43" i="2"/>
  <c r="E44" i="2"/>
  <c r="E45" i="2"/>
  <c r="E46" i="2"/>
  <c r="E47" i="2"/>
  <c r="E48" i="2"/>
  <c r="E49" i="2"/>
  <c r="E50" i="2"/>
  <c r="E39" i="2"/>
  <c r="I40" i="7"/>
  <c r="I41" i="7"/>
  <c r="I42" i="7"/>
  <c r="I43" i="7"/>
  <c r="I44" i="7"/>
  <c r="I45" i="7"/>
  <c r="I46" i="7"/>
  <c r="I47" i="7"/>
  <c r="I48" i="7"/>
  <c r="I49" i="7"/>
  <c r="I50" i="7"/>
  <c r="I39" i="7"/>
  <c r="G21" i="7"/>
  <c r="H17" i="7" s="1"/>
  <c r="H10" i="7"/>
  <c r="H11" i="7"/>
  <c r="H12" i="7"/>
  <c r="H15" i="7"/>
  <c r="H16" i="7"/>
  <c r="H19" i="7"/>
  <c r="H20" i="7"/>
  <c r="D32" i="7"/>
  <c r="F32" i="7" s="1"/>
  <c r="D31" i="7"/>
  <c r="F31" i="7" s="1"/>
  <c r="F30" i="7"/>
  <c r="D30" i="7"/>
  <c r="D29" i="7"/>
  <c r="F29" i="7" s="1"/>
  <c r="D28" i="7"/>
  <c r="F28" i="7" s="1"/>
  <c r="D27" i="7"/>
  <c r="F27" i="7" s="1"/>
  <c r="D26" i="7"/>
  <c r="F26" i="7" s="1"/>
  <c r="F25" i="7"/>
  <c r="D25" i="7"/>
  <c r="D24" i="7"/>
  <c r="F24" i="7" s="1"/>
  <c r="D23" i="7"/>
  <c r="F23" i="7" s="1"/>
  <c r="F22" i="7"/>
  <c r="D22" i="7"/>
  <c r="D21" i="7"/>
  <c r="F21" i="7" s="1"/>
  <c r="D20" i="7"/>
  <c r="F20" i="7" s="1"/>
  <c r="G20" i="7" s="1"/>
  <c r="F19" i="7"/>
  <c r="G19" i="7" s="1"/>
  <c r="D19" i="7"/>
  <c r="D18" i="7"/>
  <c r="F18" i="7" s="1"/>
  <c r="G18" i="7" s="1"/>
  <c r="D17" i="7"/>
  <c r="F17" i="7" s="1"/>
  <c r="G17" i="7" s="1"/>
  <c r="D16" i="7"/>
  <c r="F16" i="7" s="1"/>
  <c r="G16" i="7" s="1"/>
  <c r="D15" i="7"/>
  <c r="F15" i="7" s="1"/>
  <c r="G15" i="7" s="1"/>
  <c r="F14" i="7"/>
  <c r="D14" i="7"/>
  <c r="D13" i="7"/>
  <c r="F13" i="7" s="1"/>
  <c r="G13" i="7" s="1"/>
  <c r="D12" i="7"/>
  <c r="F12" i="7" s="1"/>
  <c r="G12" i="7" s="1"/>
  <c r="F11" i="7"/>
  <c r="G11" i="7" s="1"/>
  <c r="D11" i="7"/>
  <c r="D10" i="7"/>
  <c r="F10" i="7" s="1"/>
  <c r="G10" i="7" s="1"/>
  <c r="D9" i="7"/>
  <c r="F9" i="7" s="1"/>
  <c r="G9" i="7" s="1"/>
  <c r="D32" i="6"/>
  <c r="F32" i="6" s="1"/>
  <c r="D31" i="6"/>
  <c r="F31" i="6" s="1"/>
  <c r="D30" i="6"/>
  <c r="F30" i="6" s="1"/>
  <c r="D29" i="6"/>
  <c r="F29" i="6" s="1"/>
  <c r="D28" i="6"/>
  <c r="F28" i="6" s="1"/>
  <c r="D27" i="6"/>
  <c r="F27" i="6" s="1"/>
  <c r="D26" i="6"/>
  <c r="F26" i="6" s="1"/>
  <c r="D25" i="6"/>
  <c r="F25" i="6" s="1"/>
  <c r="D24" i="6"/>
  <c r="F24" i="6" s="1"/>
  <c r="D23" i="6"/>
  <c r="F23" i="6" s="1"/>
  <c r="D22" i="6"/>
  <c r="F22" i="6" s="1"/>
  <c r="D21" i="6"/>
  <c r="F21" i="6" s="1"/>
  <c r="D20" i="6"/>
  <c r="F20" i="6" s="1"/>
  <c r="G20" i="6" s="1"/>
  <c r="D19" i="6"/>
  <c r="F19" i="6" s="1"/>
  <c r="D18" i="6"/>
  <c r="F18" i="6" s="1"/>
  <c r="F17" i="6"/>
  <c r="D17" i="6"/>
  <c r="D16" i="6"/>
  <c r="F16" i="6" s="1"/>
  <c r="D15" i="6"/>
  <c r="F15" i="6" s="1"/>
  <c r="D14" i="6"/>
  <c r="F14" i="6" s="1"/>
  <c r="G14" i="6" s="1"/>
  <c r="D13" i="6"/>
  <c r="F13" i="6" s="1"/>
  <c r="D12" i="6"/>
  <c r="F12" i="6" s="1"/>
  <c r="D11" i="6"/>
  <c r="F11" i="6" s="1"/>
  <c r="D10" i="6"/>
  <c r="F10" i="6" s="1"/>
  <c r="D9" i="6"/>
  <c r="F9" i="6" s="1"/>
  <c r="G9" i="6" s="1"/>
  <c r="D32" i="5"/>
  <c r="F32" i="5" s="1"/>
  <c r="D31" i="5"/>
  <c r="F31" i="5" s="1"/>
  <c r="D30" i="5"/>
  <c r="F30" i="5" s="1"/>
  <c r="F29" i="5"/>
  <c r="D29" i="5"/>
  <c r="D28" i="5"/>
  <c r="F28" i="5" s="1"/>
  <c r="D27" i="5"/>
  <c r="F27" i="5" s="1"/>
  <c r="F26" i="5"/>
  <c r="D26" i="5"/>
  <c r="D25" i="5"/>
  <c r="F25" i="5" s="1"/>
  <c r="D24" i="5"/>
  <c r="F24" i="5" s="1"/>
  <c r="D23" i="5"/>
  <c r="F23" i="5" s="1"/>
  <c r="D22" i="5"/>
  <c r="F22" i="5" s="1"/>
  <c r="D21" i="5"/>
  <c r="F21" i="5" s="1"/>
  <c r="D20" i="5"/>
  <c r="F20" i="5" s="1"/>
  <c r="D19" i="5"/>
  <c r="F19" i="5" s="1"/>
  <c r="F18" i="5"/>
  <c r="D18" i="5"/>
  <c r="D17" i="5"/>
  <c r="F17" i="5" s="1"/>
  <c r="D16" i="5"/>
  <c r="F16" i="5" s="1"/>
  <c r="F15" i="5"/>
  <c r="D15" i="5"/>
  <c r="D14" i="5"/>
  <c r="F14" i="5" s="1"/>
  <c r="D13" i="5"/>
  <c r="F13" i="5" s="1"/>
  <c r="D12" i="5"/>
  <c r="F12" i="5" s="1"/>
  <c r="D11" i="5"/>
  <c r="F11" i="5" s="1"/>
  <c r="D10" i="5"/>
  <c r="F10" i="5" s="1"/>
  <c r="D9" i="5"/>
  <c r="F9" i="5" s="1"/>
  <c r="D9" i="1"/>
  <c r="E38" i="2"/>
  <c r="E37" i="2"/>
  <c r="E36" i="2"/>
  <c r="E35" i="2"/>
  <c r="E34" i="2"/>
  <c r="E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H14" i="7" l="1"/>
  <c r="H9" i="7"/>
  <c r="H13" i="7"/>
  <c r="H18" i="7"/>
  <c r="G14" i="7"/>
  <c r="G12" i="6"/>
  <c r="G15" i="6"/>
  <c r="G13" i="6"/>
  <c r="G16" i="6"/>
  <c r="G10" i="6"/>
  <c r="G17" i="6"/>
  <c r="G11" i="6"/>
  <c r="G18" i="6"/>
  <c r="G19" i="6"/>
  <c r="H21" i="7" l="1"/>
</calcChain>
</file>

<file path=xl/sharedStrings.xml><?xml version="1.0" encoding="utf-8"?>
<sst xmlns="http://schemas.openxmlformats.org/spreadsheetml/2006/main" count="251" uniqueCount="24">
  <si>
    <t>百貨店売上高</t>
    <rPh sb="0" eb="3">
      <t>ヒャッカテン</t>
    </rPh>
    <rPh sb="3" eb="6">
      <t>ウリアゲダカ</t>
    </rPh>
    <phoneticPr fontId="2"/>
  </si>
  <si>
    <t>№</t>
    <phoneticPr fontId="2"/>
  </si>
  <si>
    <t>売上高</t>
    <rPh sb="0" eb="3">
      <t>ウリアゲダカ</t>
    </rPh>
    <phoneticPr fontId="2"/>
  </si>
  <si>
    <t>12項移動平均値</t>
    <rPh sb="2" eb="3">
      <t>コウ</t>
    </rPh>
    <rPh sb="3" eb="7">
      <t>イドウヘイキン</t>
    </rPh>
    <rPh sb="7" eb="8">
      <t>アタイ</t>
    </rPh>
    <phoneticPr fontId="2"/>
  </si>
  <si>
    <t>季節変動</t>
    <rPh sb="0" eb="2">
      <t>キセツ</t>
    </rPh>
    <rPh sb="2" eb="4">
      <t>ヘンドウ</t>
    </rPh>
    <phoneticPr fontId="2"/>
  </si>
  <si>
    <t>季節変動の平均</t>
    <rPh sb="0" eb="2">
      <t>キセツ</t>
    </rPh>
    <rPh sb="2" eb="4">
      <t>ヘンドウ</t>
    </rPh>
    <rPh sb="5" eb="7">
      <t>ヘイキン</t>
    </rPh>
    <phoneticPr fontId="2"/>
  </si>
  <si>
    <t>季節指数</t>
    <rPh sb="0" eb="2">
      <t>キセツ</t>
    </rPh>
    <rPh sb="2" eb="4">
      <t>シスウ</t>
    </rPh>
    <phoneticPr fontId="2"/>
  </si>
  <si>
    <t>予測値</t>
    <rPh sb="0" eb="3">
      <t>ヨソクチ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</si>
  <si>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</si>
  <si>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</si>
  <si>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</si>
  <si>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</si>
  <si>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</si>
  <si>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</si>
  <si>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</si>
  <si>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</si>
  <si>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</si>
  <si>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</si>
  <si>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</si>
  <si>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回帰式</t>
  </si>
  <si>
    <t>回帰式</t>
    <rPh sb="0" eb="2">
      <t>カイキ</t>
    </rPh>
    <rPh sb="2" eb="3">
      <t>シキ</t>
    </rPh>
    <phoneticPr fontId="2"/>
  </si>
  <si>
    <t>回帰式</t>
    <phoneticPr fontId="2"/>
  </si>
  <si>
    <t>1月</t>
    <rPh sb="1" eb="2">
      <t>ツキ</t>
    </rPh>
    <phoneticPr fontId="2"/>
  </si>
  <si>
    <t>2月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</si>
</sst>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0_ "/>
    <numFmt numFmtId="178" formatCode="0.0_);[Red]\(0.0\)"/>
    <numFmt numFmtId="179" formatCode="0.000_);[Red]\(0.000\)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70C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55" fontId="0" fillId="0" borderId="3" xfId="0" applyNumberFormat="1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5" xfId="0" applyBorder="1">
      <alignment vertical="center"/>
    </xf>
    <xf numFmtId="176" fontId="1" fillId="0" borderId="0" xfId="0" applyNumberFormat="1" applyFont="1">
      <alignment vertical="center"/>
    </xf>
    <xf numFmtId="176" fontId="0" fillId="0" borderId="4" xfId="0" applyNumberFormat="1" applyBorder="1">
      <alignment vertical="center"/>
    </xf>
    <xf numFmtId="177" fontId="0" fillId="0" borderId="4" xfId="0" applyNumberFormat="1" applyBorder="1">
      <alignment vertical="center"/>
    </xf>
    <xf numFmtId="178" fontId="0" fillId="0" borderId="4" xfId="0" applyNumberFormat="1" applyBorder="1">
      <alignment vertical="center"/>
    </xf>
    <xf numFmtId="0" fontId="0" fillId="0" borderId="6" xfId="0" applyBorder="1" applyAlignment="1">
      <alignment horizontal="right" vertical="center"/>
    </xf>
    <xf numFmtId="176" fontId="3" fillId="0" borderId="4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179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179" fontId="0" fillId="0" borderId="0" xfId="0" applyNumberFormat="1">
      <alignment vertical="center"/>
    </xf>
    <xf numFmtId="179" fontId="0" fillId="0" borderId="4" xfId="0" applyNumberFormat="1" applyBorder="1">
      <alignment vertical="center"/>
    </xf>
    <xf numFmtId="0" fontId="0" fillId="0" borderId="0" xfId="0" applyBorder="1">
      <alignment vertical="center"/>
    </xf>
    <xf numFmtId="176" fontId="0" fillId="0" borderId="7" xfId="0" applyNumberFormat="1" applyBorder="1">
      <alignment vertical="center"/>
    </xf>
    <xf numFmtId="179" fontId="0" fillId="0" borderId="0" xfId="0" applyNumberForma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0" fontId="0" fillId="0" borderId="6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E229-EE76-4537-BF55-D6E1219FFF0F}">
  <dimension ref="A1:E50"/>
  <sheetViews>
    <sheetView workbookViewId="0">
      <pane ySplit="2" topLeftCell="A3" activePane="bottomLeft" state="frozen"/>
      <selection pane="bottomLeft" activeCell="I16" sqref="I16"/>
    </sheetView>
  </sheetViews>
  <sheetFormatPr defaultRowHeight="18.75" x14ac:dyDescent="0.4"/>
  <cols>
    <col min="1" max="1" width="5.875" customWidth="1"/>
    <col min="2" max="2" width="10.25" style="24" bestFit="1" customWidth="1"/>
    <col min="3" max="3" width="11.625" customWidth="1"/>
    <col min="4" max="4" width="14.75" style="2" customWidth="1"/>
    <col min="5" max="5" width="11.375" customWidth="1"/>
    <col min="6" max="6" width="10.875" customWidth="1"/>
  </cols>
  <sheetData>
    <row r="1" spans="1:4" x14ac:dyDescent="0.4">
      <c r="B1" s="1" t="s">
        <v>0</v>
      </c>
    </row>
    <row r="2" spans="1:4" s="11" customFormat="1" x14ac:dyDescent="0.4">
      <c r="A2" s="5" t="s">
        <v>1</v>
      </c>
      <c r="B2" s="6"/>
      <c r="C2" s="7" t="s">
        <v>2</v>
      </c>
      <c r="D2" s="8" t="s">
        <v>3</v>
      </c>
    </row>
    <row r="3" spans="1:4" x14ac:dyDescent="0.4">
      <c r="B3" s="12">
        <v>43101</v>
      </c>
      <c r="C3" s="13">
        <v>219</v>
      </c>
    </row>
    <row r="4" spans="1:4" x14ac:dyDescent="0.4">
      <c r="B4" s="14" t="s">
        <v>8</v>
      </c>
      <c r="C4" s="13">
        <v>217</v>
      </c>
    </row>
    <row r="5" spans="1:4" x14ac:dyDescent="0.4">
      <c r="B5" s="14" t="s">
        <v>9</v>
      </c>
      <c r="C5" s="13">
        <v>307</v>
      </c>
    </row>
    <row r="6" spans="1:4" x14ac:dyDescent="0.4">
      <c r="B6" s="14" t="s">
        <v>10</v>
      </c>
      <c r="C6" s="13">
        <v>284</v>
      </c>
    </row>
    <row r="7" spans="1:4" x14ac:dyDescent="0.4">
      <c r="B7" s="14" t="s">
        <v>11</v>
      </c>
      <c r="C7" s="13">
        <v>266</v>
      </c>
    </row>
    <row r="8" spans="1:4" x14ac:dyDescent="0.4">
      <c r="B8" s="14" t="s">
        <v>12</v>
      </c>
      <c r="C8" s="13">
        <v>271</v>
      </c>
    </row>
    <row r="9" spans="1:4" x14ac:dyDescent="0.4">
      <c r="A9">
        <v>1</v>
      </c>
      <c r="B9" s="14" t="s">
        <v>13</v>
      </c>
      <c r="C9" s="13">
        <v>387</v>
      </c>
      <c r="D9" s="2">
        <f>(C3/2+SUM(C4:C14)+C15/2)/12</f>
        <v>325.54166666666669</v>
      </c>
    </row>
    <row r="10" spans="1:4" x14ac:dyDescent="0.4">
      <c r="A10">
        <v>2</v>
      </c>
      <c r="B10" s="14" t="s">
        <v>14</v>
      </c>
      <c r="C10" s="13">
        <v>270</v>
      </c>
      <c r="D10" s="2">
        <f t="shared" ref="D10:D14" si="0">(C4/2+SUM(C5:C15)+C16/2)/12</f>
        <v>329.125</v>
      </c>
    </row>
    <row r="11" spans="1:4" x14ac:dyDescent="0.4">
      <c r="A11">
        <v>3</v>
      </c>
      <c r="B11" s="14" t="s">
        <v>15</v>
      </c>
      <c r="C11" s="13">
        <v>232</v>
      </c>
      <c r="D11" s="2">
        <f t="shared" si="0"/>
        <v>332.95833333333331</v>
      </c>
    </row>
    <row r="12" spans="1:4" x14ac:dyDescent="0.4">
      <c r="A12">
        <v>4</v>
      </c>
      <c r="B12" s="14" t="s">
        <v>16</v>
      </c>
      <c r="C12" s="13">
        <v>326</v>
      </c>
      <c r="D12" s="2">
        <f t="shared" si="0"/>
        <v>337.625</v>
      </c>
    </row>
    <row r="13" spans="1:4" x14ac:dyDescent="0.4">
      <c r="A13">
        <v>5</v>
      </c>
      <c r="B13" s="14" t="s">
        <v>17</v>
      </c>
      <c r="C13" s="13">
        <v>338</v>
      </c>
      <c r="D13" s="2">
        <f t="shared" si="0"/>
        <v>342.33333333333331</v>
      </c>
    </row>
    <row r="14" spans="1:4" x14ac:dyDescent="0.4">
      <c r="A14" s="15">
        <v>6</v>
      </c>
      <c r="B14" s="16" t="s">
        <v>18</v>
      </c>
      <c r="C14" s="17">
        <v>768</v>
      </c>
      <c r="D14" s="30">
        <f t="shared" si="0"/>
        <v>346.58333333333331</v>
      </c>
    </row>
    <row r="15" spans="1:4" x14ac:dyDescent="0.4">
      <c r="A15">
        <v>7</v>
      </c>
      <c r="B15" s="12">
        <v>43466</v>
      </c>
      <c r="C15" s="13">
        <v>262</v>
      </c>
      <c r="D15" s="2">
        <f>(C9/2+SUM(C10:C20)+C21/2)/12</f>
        <v>352.70833333333331</v>
      </c>
    </row>
    <row r="16" spans="1:4" x14ac:dyDescent="0.4">
      <c r="A16">
        <v>8</v>
      </c>
      <c r="B16" s="14" t="s">
        <v>8</v>
      </c>
      <c r="C16" s="13">
        <v>260</v>
      </c>
      <c r="D16" s="2">
        <f t="shared" ref="D16:D32" si="1">(C10/2+SUM(C11:C21)+C22/2)/12</f>
        <v>358.75</v>
      </c>
    </row>
    <row r="17" spans="1:4" x14ac:dyDescent="0.4">
      <c r="A17">
        <v>9</v>
      </c>
      <c r="B17" s="14" t="s">
        <v>9</v>
      </c>
      <c r="C17" s="13">
        <v>356</v>
      </c>
      <c r="D17" s="2">
        <f t="shared" si="1"/>
        <v>363.20833333333331</v>
      </c>
    </row>
    <row r="18" spans="1:4" x14ac:dyDescent="0.4">
      <c r="A18">
        <v>10</v>
      </c>
      <c r="B18" s="14" t="s">
        <v>10</v>
      </c>
      <c r="C18" s="13">
        <v>347</v>
      </c>
      <c r="D18" s="2">
        <f t="shared" si="1"/>
        <v>368.33333333333331</v>
      </c>
    </row>
    <row r="19" spans="1:4" x14ac:dyDescent="0.4">
      <c r="A19">
        <v>11</v>
      </c>
      <c r="B19" s="14" t="s">
        <v>11</v>
      </c>
      <c r="C19" s="13">
        <v>316</v>
      </c>
      <c r="D19" s="2">
        <f t="shared" si="1"/>
        <v>373.70833333333331</v>
      </c>
    </row>
    <row r="20" spans="1:4" x14ac:dyDescent="0.4">
      <c r="A20">
        <v>12</v>
      </c>
      <c r="B20" s="14" t="s">
        <v>12</v>
      </c>
      <c r="C20" s="13">
        <v>323</v>
      </c>
      <c r="D20" s="2">
        <f t="shared" si="1"/>
        <v>383.41666666666669</v>
      </c>
    </row>
    <row r="21" spans="1:4" x14ac:dyDescent="0.4">
      <c r="A21">
        <v>13</v>
      </c>
      <c r="B21" s="14" t="s">
        <v>13</v>
      </c>
      <c r="C21" s="13">
        <v>482</v>
      </c>
      <c r="D21" s="2">
        <f t="shared" si="1"/>
        <v>392.75</v>
      </c>
    </row>
    <row r="22" spans="1:4" x14ac:dyDescent="0.4">
      <c r="A22">
        <v>14</v>
      </c>
      <c r="B22" s="14" t="s">
        <v>14</v>
      </c>
      <c r="C22" s="13">
        <v>320</v>
      </c>
      <c r="D22" s="2">
        <f t="shared" si="1"/>
        <v>397.16666666666669</v>
      </c>
    </row>
    <row r="23" spans="1:4" x14ac:dyDescent="0.4">
      <c r="A23">
        <v>15</v>
      </c>
      <c r="B23" s="14" t="s">
        <v>15</v>
      </c>
      <c r="C23" s="13">
        <v>289</v>
      </c>
      <c r="D23" s="2">
        <f t="shared" si="1"/>
        <v>402.95833333333331</v>
      </c>
    </row>
    <row r="24" spans="1:4" x14ac:dyDescent="0.4">
      <c r="A24">
        <v>16</v>
      </c>
      <c r="B24" s="14" t="s">
        <v>16</v>
      </c>
      <c r="C24" s="13">
        <v>392</v>
      </c>
      <c r="D24" s="2">
        <f t="shared" si="1"/>
        <v>410.375</v>
      </c>
    </row>
    <row r="25" spans="1:4" x14ac:dyDescent="0.4">
      <c r="A25">
        <v>17</v>
      </c>
      <c r="B25" s="14" t="s">
        <v>17</v>
      </c>
      <c r="C25" s="13">
        <v>401</v>
      </c>
      <c r="D25" s="2">
        <f t="shared" si="1"/>
        <v>417.41666666666669</v>
      </c>
    </row>
    <row r="26" spans="1:4" x14ac:dyDescent="0.4">
      <c r="A26" s="15">
        <v>18</v>
      </c>
      <c r="B26" s="16" t="s">
        <v>18</v>
      </c>
      <c r="C26" s="17">
        <v>938</v>
      </c>
      <c r="D26" s="30">
        <f t="shared" si="1"/>
        <v>424.29166666666669</v>
      </c>
    </row>
    <row r="27" spans="1:4" x14ac:dyDescent="0.4">
      <c r="A27">
        <v>19</v>
      </c>
      <c r="B27" s="12">
        <v>43831</v>
      </c>
      <c r="C27" s="13">
        <v>316</v>
      </c>
      <c r="D27" s="2">
        <f t="shared" si="1"/>
        <v>433.54166666666669</v>
      </c>
    </row>
    <row r="28" spans="1:4" x14ac:dyDescent="0.4">
      <c r="A28">
        <v>20</v>
      </c>
      <c r="B28" s="14" t="s">
        <v>8</v>
      </c>
      <c r="C28" s="13">
        <v>312</v>
      </c>
      <c r="D28" s="2">
        <f t="shared" si="1"/>
        <v>442.875</v>
      </c>
    </row>
    <row r="29" spans="1:4" x14ac:dyDescent="0.4">
      <c r="A29">
        <v>21</v>
      </c>
      <c r="B29" s="14" t="s">
        <v>9</v>
      </c>
      <c r="C29" s="13">
        <v>443</v>
      </c>
      <c r="D29" s="2">
        <f t="shared" si="1"/>
        <v>449.08333333333331</v>
      </c>
    </row>
    <row r="30" spans="1:4" x14ac:dyDescent="0.4">
      <c r="A30">
        <v>22</v>
      </c>
      <c r="B30" s="14" t="s">
        <v>10</v>
      </c>
      <c r="C30" s="13">
        <v>438</v>
      </c>
      <c r="D30" s="2">
        <f t="shared" si="1"/>
        <v>455.375</v>
      </c>
    </row>
    <row r="31" spans="1:4" x14ac:dyDescent="0.4">
      <c r="A31">
        <v>23</v>
      </c>
      <c r="B31" s="14" t="s">
        <v>11</v>
      </c>
      <c r="C31" s="13">
        <v>394</v>
      </c>
      <c r="D31" s="2">
        <f t="shared" si="1"/>
        <v>463.41666666666669</v>
      </c>
    </row>
    <row r="32" spans="1:4" x14ac:dyDescent="0.4">
      <c r="A32">
        <v>24</v>
      </c>
      <c r="B32" s="14" t="s">
        <v>12</v>
      </c>
      <c r="C32" s="13">
        <v>410</v>
      </c>
      <c r="D32" s="2">
        <f t="shared" si="1"/>
        <v>476.25</v>
      </c>
    </row>
    <row r="33" spans="1:4" x14ac:dyDescent="0.4">
      <c r="A33">
        <v>25</v>
      </c>
      <c r="B33" s="14" t="s">
        <v>13</v>
      </c>
      <c r="C33" s="13">
        <v>617</v>
      </c>
    </row>
    <row r="34" spans="1:4" x14ac:dyDescent="0.4">
      <c r="A34">
        <v>26</v>
      </c>
      <c r="B34" s="14" t="s">
        <v>14</v>
      </c>
      <c r="C34" s="13">
        <v>409</v>
      </c>
    </row>
    <row r="35" spans="1:4" x14ac:dyDescent="0.4">
      <c r="A35">
        <v>27</v>
      </c>
      <c r="B35" s="14" t="s">
        <v>15</v>
      </c>
      <c r="C35" s="13">
        <v>349</v>
      </c>
    </row>
    <row r="36" spans="1:4" x14ac:dyDescent="0.4">
      <c r="A36">
        <v>28</v>
      </c>
      <c r="B36" s="14" t="s">
        <v>16</v>
      </c>
      <c r="C36" s="13">
        <v>483</v>
      </c>
    </row>
    <row r="37" spans="1:4" x14ac:dyDescent="0.4">
      <c r="A37">
        <v>29</v>
      </c>
      <c r="B37" s="14" t="s">
        <v>17</v>
      </c>
      <c r="C37" s="13">
        <v>503</v>
      </c>
    </row>
    <row r="38" spans="1:4" x14ac:dyDescent="0.4">
      <c r="A38" s="15">
        <v>30</v>
      </c>
      <c r="B38" s="16" t="s">
        <v>18</v>
      </c>
      <c r="C38" s="17">
        <v>1144</v>
      </c>
      <c r="D38" s="19"/>
    </row>
    <row r="39" spans="1:4" x14ac:dyDescent="0.4">
      <c r="A39">
        <v>31</v>
      </c>
      <c r="B39" s="12">
        <v>44197</v>
      </c>
      <c r="C39" s="13"/>
    </row>
    <row r="40" spans="1:4" x14ac:dyDescent="0.4">
      <c r="A40">
        <v>32</v>
      </c>
      <c r="B40" s="14"/>
      <c r="C40" s="13"/>
    </row>
    <row r="41" spans="1:4" x14ac:dyDescent="0.4">
      <c r="A41">
        <v>33</v>
      </c>
      <c r="B41" s="14" t="s">
        <v>9</v>
      </c>
      <c r="C41" s="13"/>
    </row>
    <row r="42" spans="1:4" x14ac:dyDescent="0.4">
      <c r="A42">
        <v>34</v>
      </c>
      <c r="B42" s="14" t="s">
        <v>10</v>
      </c>
      <c r="C42" s="13"/>
    </row>
    <row r="43" spans="1:4" x14ac:dyDescent="0.4">
      <c r="A43">
        <v>35</v>
      </c>
      <c r="B43" s="14" t="s">
        <v>11</v>
      </c>
      <c r="C43" s="13"/>
    </row>
    <row r="44" spans="1:4" x14ac:dyDescent="0.4">
      <c r="A44">
        <v>36</v>
      </c>
      <c r="B44" s="14" t="s">
        <v>12</v>
      </c>
      <c r="C44" s="13"/>
    </row>
    <row r="45" spans="1:4" x14ac:dyDescent="0.4">
      <c r="A45">
        <v>37</v>
      </c>
      <c r="B45" s="14" t="s">
        <v>13</v>
      </c>
      <c r="C45" s="13"/>
    </row>
    <row r="46" spans="1:4" x14ac:dyDescent="0.4">
      <c r="A46">
        <v>38</v>
      </c>
      <c r="B46" s="14" t="s">
        <v>14</v>
      </c>
      <c r="C46" s="13"/>
    </row>
    <row r="47" spans="1:4" x14ac:dyDescent="0.4">
      <c r="A47">
        <v>39</v>
      </c>
      <c r="B47" s="14" t="s">
        <v>15</v>
      </c>
      <c r="C47" s="13"/>
    </row>
    <row r="48" spans="1:4" x14ac:dyDescent="0.4">
      <c r="A48">
        <v>40</v>
      </c>
      <c r="B48" s="14" t="s">
        <v>16</v>
      </c>
      <c r="C48" s="13"/>
    </row>
    <row r="49" spans="1:5" x14ac:dyDescent="0.4">
      <c r="A49">
        <v>41</v>
      </c>
      <c r="B49" s="14" t="s">
        <v>17</v>
      </c>
      <c r="C49" s="13"/>
    </row>
    <row r="50" spans="1:5" x14ac:dyDescent="0.4">
      <c r="A50" s="15">
        <v>42</v>
      </c>
      <c r="B50" s="22" t="s">
        <v>18</v>
      </c>
      <c r="C50" s="17"/>
      <c r="D50" s="19"/>
      <c r="E50" s="29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A667-4A95-4683-BD7E-F69CE39D3084}">
  <dimension ref="A2:B25"/>
  <sheetViews>
    <sheetView workbookViewId="0">
      <selection activeCell="F11" sqref="F11"/>
    </sheetView>
  </sheetViews>
  <sheetFormatPr defaultRowHeight="18.75" x14ac:dyDescent="0.4"/>
  <sheetData>
    <row r="2" spans="1:2" x14ac:dyDescent="0.4">
      <c r="A2">
        <v>1</v>
      </c>
      <c r="B2" s="2">
        <v>325.54166666666669</v>
      </c>
    </row>
    <row r="3" spans="1:2" x14ac:dyDescent="0.4">
      <c r="A3">
        <v>2</v>
      </c>
      <c r="B3" s="2">
        <v>329.125</v>
      </c>
    </row>
    <row r="4" spans="1:2" x14ac:dyDescent="0.4">
      <c r="A4">
        <v>3</v>
      </c>
      <c r="B4" s="2">
        <v>332.95833333333331</v>
      </c>
    </row>
    <row r="5" spans="1:2" x14ac:dyDescent="0.4">
      <c r="A5">
        <v>4</v>
      </c>
      <c r="B5" s="2">
        <v>337.625</v>
      </c>
    </row>
    <row r="6" spans="1:2" x14ac:dyDescent="0.4">
      <c r="A6">
        <v>5</v>
      </c>
      <c r="B6" s="2">
        <v>342.33333333333331</v>
      </c>
    </row>
    <row r="7" spans="1:2" x14ac:dyDescent="0.4">
      <c r="A7">
        <v>6</v>
      </c>
      <c r="B7" s="2">
        <v>346.58333333333331</v>
      </c>
    </row>
    <row r="8" spans="1:2" x14ac:dyDescent="0.4">
      <c r="A8">
        <v>7</v>
      </c>
      <c r="B8" s="2">
        <v>352.70833333333331</v>
      </c>
    </row>
    <row r="9" spans="1:2" x14ac:dyDescent="0.4">
      <c r="A9">
        <v>8</v>
      </c>
      <c r="B9" s="2">
        <v>358.75</v>
      </c>
    </row>
    <row r="10" spans="1:2" x14ac:dyDescent="0.4">
      <c r="A10">
        <v>9</v>
      </c>
      <c r="B10" s="2">
        <v>363.20833333333331</v>
      </c>
    </row>
    <row r="11" spans="1:2" x14ac:dyDescent="0.4">
      <c r="A11">
        <v>10</v>
      </c>
      <c r="B11" s="2">
        <v>368.33333333333331</v>
      </c>
    </row>
    <row r="12" spans="1:2" x14ac:dyDescent="0.4">
      <c r="A12">
        <v>11</v>
      </c>
      <c r="B12" s="2">
        <v>373.70833333333331</v>
      </c>
    </row>
    <row r="13" spans="1:2" x14ac:dyDescent="0.4">
      <c r="A13">
        <v>12</v>
      </c>
      <c r="B13" s="2">
        <v>383.41666666666669</v>
      </c>
    </row>
    <row r="14" spans="1:2" x14ac:dyDescent="0.4">
      <c r="A14">
        <v>13</v>
      </c>
      <c r="B14" s="2">
        <v>392.75</v>
      </c>
    </row>
    <row r="15" spans="1:2" x14ac:dyDescent="0.4">
      <c r="A15">
        <v>14</v>
      </c>
      <c r="B15" s="2">
        <v>397.16666666666669</v>
      </c>
    </row>
    <row r="16" spans="1:2" x14ac:dyDescent="0.4">
      <c r="A16">
        <v>15</v>
      </c>
      <c r="B16" s="2">
        <v>402.95833333333331</v>
      </c>
    </row>
    <row r="17" spans="1:2" x14ac:dyDescent="0.4">
      <c r="A17">
        <v>16</v>
      </c>
      <c r="B17" s="2">
        <v>410.375</v>
      </c>
    </row>
    <row r="18" spans="1:2" x14ac:dyDescent="0.4">
      <c r="A18">
        <v>17</v>
      </c>
      <c r="B18" s="2">
        <v>417.41666666666669</v>
      </c>
    </row>
    <row r="19" spans="1:2" x14ac:dyDescent="0.4">
      <c r="A19">
        <v>18</v>
      </c>
      <c r="B19" s="2">
        <v>424.29166666666669</v>
      </c>
    </row>
    <row r="20" spans="1:2" x14ac:dyDescent="0.4">
      <c r="A20">
        <v>19</v>
      </c>
      <c r="B20" s="2">
        <v>433.54166666666669</v>
      </c>
    </row>
    <row r="21" spans="1:2" x14ac:dyDescent="0.4">
      <c r="A21">
        <v>20</v>
      </c>
      <c r="B21" s="2">
        <v>442.875</v>
      </c>
    </row>
    <row r="22" spans="1:2" x14ac:dyDescent="0.4">
      <c r="A22">
        <v>21</v>
      </c>
      <c r="B22" s="2">
        <v>449.08333333333331</v>
      </c>
    </row>
    <row r="23" spans="1:2" x14ac:dyDescent="0.4">
      <c r="A23">
        <v>22</v>
      </c>
      <c r="B23" s="2">
        <v>455.375</v>
      </c>
    </row>
    <row r="24" spans="1:2" x14ac:dyDescent="0.4">
      <c r="A24">
        <v>23</v>
      </c>
      <c r="B24" s="2">
        <v>463.41666666666669</v>
      </c>
    </row>
    <row r="25" spans="1:2" x14ac:dyDescent="0.4">
      <c r="A25">
        <v>24</v>
      </c>
      <c r="B25" s="2">
        <v>476.25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4381-2A39-421D-AEC5-C7D76B204377}">
  <dimension ref="A1:F50"/>
  <sheetViews>
    <sheetView workbookViewId="0">
      <pane ySplit="2" topLeftCell="A3" activePane="bottomLeft" state="frozen"/>
      <selection pane="bottomLeft" activeCell="H9" sqref="H9"/>
    </sheetView>
  </sheetViews>
  <sheetFormatPr defaultRowHeight="18.75" x14ac:dyDescent="0.4"/>
  <cols>
    <col min="1" max="1" width="5.875" customWidth="1"/>
    <col min="2" max="2" width="10.25" style="24" bestFit="1" customWidth="1"/>
    <col min="3" max="3" width="11.625" customWidth="1"/>
    <col min="4" max="5" width="14.75" style="2" customWidth="1"/>
    <col min="6" max="6" width="11.375" customWidth="1"/>
    <col min="7" max="7" width="10.875" customWidth="1"/>
  </cols>
  <sheetData>
    <row r="1" spans="1:5" x14ac:dyDescent="0.4">
      <c r="B1" s="1" t="s">
        <v>0</v>
      </c>
    </row>
    <row r="2" spans="1:5" s="11" customFormat="1" x14ac:dyDescent="0.4">
      <c r="A2" s="5" t="s">
        <v>1</v>
      </c>
      <c r="B2" s="6"/>
      <c r="C2" s="7" t="s">
        <v>2</v>
      </c>
      <c r="D2" s="8" t="s">
        <v>3</v>
      </c>
      <c r="E2" s="8" t="s">
        <v>20</v>
      </c>
    </row>
    <row r="3" spans="1:5" x14ac:dyDescent="0.4">
      <c r="B3" s="12">
        <v>43101</v>
      </c>
      <c r="C3" s="13">
        <v>219</v>
      </c>
    </row>
    <row r="4" spans="1:5" x14ac:dyDescent="0.4">
      <c r="B4" s="14" t="s">
        <v>8</v>
      </c>
      <c r="C4" s="13">
        <v>217</v>
      </c>
    </row>
    <row r="5" spans="1:5" x14ac:dyDescent="0.4">
      <c r="B5" s="14" t="s">
        <v>9</v>
      </c>
      <c r="C5" s="13">
        <v>307</v>
      </c>
    </row>
    <row r="6" spans="1:5" x14ac:dyDescent="0.4">
      <c r="B6" s="14" t="s">
        <v>10</v>
      </c>
      <c r="C6" s="13">
        <v>284</v>
      </c>
    </row>
    <row r="7" spans="1:5" x14ac:dyDescent="0.4">
      <c r="B7" s="14" t="s">
        <v>11</v>
      </c>
      <c r="C7" s="13">
        <v>266</v>
      </c>
    </row>
    <row r="8" spans="1:5" x14ac:dyDescent="0.4">
      <c r="B8" s="14" t="s">
        <v>12</v>
      </c>
      <c r="C8" s="13">
        <v>271</v>
      </c>
    </row>
    <row r="9" spans="1:5" x14ac:dyDescent="0.4">
      <c r="A9">
        <v>1</v>
      </c>
      <c r="B9" s="14" t="s">
        <v>13</v>
      </c>
      <c r="C9" s="13">
        <v>387</v>
      </c>
      <c r="D9" s="2">
        <f t="shared" ref="D9:D32" si="0">(C3/2+SUM(C4:C14)+C15/2)/12</f>
        <v>325.54166666666669</v>
      </c>
      <c r="E9" s="2">
        <f t="shared" ref="E9:E50" si="1">6.5409*A9+309.06</f>
        <v>315.60090000000002</v>
      </c>
    </row>
    <row r="10" spans="1:5" x14ac:dyDescent="0.4">
      <c r="A10">
        <v>2</v>
      </c>
      <c r="B10" s="14" t="s">
        <v>14</v>
      </c>
      <c r="C10" s="13">
        <v>270</v>
      </c>
      <c r="D10" s="2">
        <f t="shared" si="0"/>
        <v>329.125</v>
      </c>
      <c r="E10" s="2">
        <f t="shared" si="1"/>
        <v>322.14179999999999</v>
      </c>
    </row>
    <row r="11" spans="1:5" x14ac:dyDescent="0.4">
      <c r="A11">
        <v>3</v>
      </c>
      <c r="B11" s="14" t="s">
        <v>15</v>
      </c>
      <c r="C11" s="13">
        <v>232</v>
      </c>
      <c r="D11" s="2">
        <f t="shared" si="0"/>
        <v>332.95833333333331</v>
      </c>
      <c r="E11" s="2">
        <f t="shared" si="1"/>
        <v>328.68270000000001</v>
      </c>
    </row>
    <row r="12" spans="1:5" x14ac:dyDescent="0.4">
      <c r="A12">
        <v>4</v>
      </c>
      <c r="B12" s="14" t="s">
        <v>16</v>
      </c>
      <c r="C12" s="13">
        <v>326</v>
      </c>
      <c r="D12" s="2">
        <f t="shared" si="0"/>
        <v>337.625</v>
      </c>
      <c r="E12" s="2">
        <f t="shared" si="1"/>
        <v>335.22359999999998</v>
      </c>
    </row>
    <row r="13" spans="1:5" x14ac:dyDescent="0.4">
      <c r="A13">
        <v>5</v>
      </c>
      <c r="B13" s="14" t="s">
        <v>17</v>
      </c>
      <c r="C13" s="13">
        <v>338</v>
      </c>
      <c r="D13" s="2">
        <f t="shared" si="0"/>
        <v>342.33333333333331</v>
      </c>
      <c r="E13" s="2">
        <f t="shared" si="1"/>
        <v>341.7645</v>
      </c>
    </row>
    <row r="14" spans="1:5" x14ac:dyDescent="0.4">
      <c r="A14" s="15">
        <v>6</v>
      </c>
      <c r="B14" s="16" t="s">
        <v>18</v>
      </c>
      <c r="C14" s="17">
        <v>768</v>
      </c>
      <c r="D14" s="30">
        <f t="shared" si="0"/>
        <v>346.58333333333331</v>
      </c>
      <c r="E14" s="19">
        <f t="shared" si="1"/>
        <v>348.30540000000002</v>
      </c>
    </row>
    <row r="15" spans="1:5" x14ac:dyDescent="0.4">
      <c r="A15">
        <v>7</v>
      </c>
      <c r="B15" s="12">
        <v>43466</v>
      </c>
      <c r="C15" s="13">
        <v>262</v>
      </c>
      <c r="D15" s="2">
        <f t="shared" si="0"/>
        <v>352.70833333333331</v>
      </c>
      <c r="E15" s="2">
        <f t="shared" si="1"/>
        <v>354.84629999999999</v>
      </c>
    </row>
    <row r="16" spans="1:5" x14ac:dyDescent="0.4">
      <c r="A16">
        <v>8</v>
      </c>
      <c r="B16" s="14" t="s">
        <v>8</v>
      </c>
      <c r="C16" s="13">
        <v>260</v>
      </c>
      <c r="D16" s="2">
        <f t="shared" si="0"/>
        <v>358.75</v>
      </c>
      <c r="E16" s="2">
        <f t="shared" si="1"/>
        <v>361.38720000000001</v>
      </c>
    </row>
    <row r="17" spans="1:5" x14ac:dyDescent="0.4">
      <c r="A17">
        <v>9</v>
      </c>
      <c r="B17" s="14" t="s">
        <v>9</v>
      </c>
      <c r="C17" s="13">
        <v>356</v>
      </c>
      <c r="D17" s="2">
        <f t="shared" si="0"/>
        <v>363.20833333333331</v>
      </c>
      <c r="E17" s="2">
        <f t="shared" si="1"/>
        <v>367.92809999999997</v>
      </c>
    </row>
    <row r="18" spans="1:5" x14ac:dyDescent="0.4">
      <c r="A18">
        <v>10</v>
      </c>
      <c r="B18" s="14" t="s">
        <v>10</v>
      </c>
      <c r="C18" s="13">
        <v>347</v>
      </c>
      <c r="D18" s="2">
        <f t="shared" si="0"/>
        <v>368.33333333333331</v>
      </c>
      <c r="E18" s="2">
        <f t="shared" si="1"/>
        <v>374.46899999999999</v>
      </c>
    </row>
    <row r="19" spans="1:5" x14ac:dyDescent="0.4">
      <c r="A19">
        <v>11</v>
      </c>
      <c r="B19" s="14" t="s">
        <v>11</v>
      </c>
      <c r="C19" s="13">
        <v>316</v>
      </c>
      <c r="D19" s="2">
        <f t="shared" si="0"/>
        <v>373.70833333333331</v>
      </c>
      <c r="E19" s="2">
        <f t="shared" si="1"/>
        <v>381.00990000000002</v>
      </c>
    </row>
    <row r="20" spans="1:5" x14ac:dyDescent="0.4">
      <c r="A20">
        <v>12</v>
      </c>
      <c r="B20" s="14" t="s">
        <v>12</v>
      </c>
      <c r="C20" s="13">
        <v>323</v>
      </c>
      <c r="D20" s="2">
        <f t="shared" si="0"/>
        <v>383.41666666666669</v>
      </c>
      <c r="E20" s="2">
        <f t="shared" si="1"/>
        <v>387.55079999999998</v>
      </c>
    </row>
    <row r="21" spans="1:5" x14ac:dyDescent="0.4">
      <c r="A21">
        <v>13</v>
      </c>
      <c r="B21" s="14" t="s">
        <v>13</v>
      </c>
      <c r="C21" s="13">
        <v>482</v>
      </c>
      <c r="D21" s="2">
        <f t="shared" si="0"/>
        <v>392.75</v>
      </c>
      <c r="E21" s="2">
        <f t="shared" si="1"/>
        <v>394.0917</v>
      </c>
    </row>
    <row r="22" spans="1:5" x14ac:dyDescent="0.4">
      <c r="A22">
        <v>14</v>
      </c>
      <c r="B22" s="14" t="s">
        <v>14</v>
      </c>
      <c r="C22" s="13">
        <v>320</v>
      </c>
      <c r="D22" s="2">
        <f t="shared" si="0"/>
        <v>397.16666666666669</v>
      </c>
      <c r="E22" s="2">
        <f t="shared" si="1"/>
        <v>400.63260000000002</v>
      </c>
    </row>
    <row r="23" spans="1:5" x14ac:dyDescent="0.4">
      <c r="A23">
        <v>15</v>
      </c>
      <c r="B23" s="14" t="s">
        <v>15</v>
      </c>
      <c r="C23" s="13">
        <v>289</v>
      </c>
      <c r="D23" s="2">
        <f t="shared" si="0"/>
        <v>402.95833333333331</v>
      </c>
      <c r="E23" s="2">
        <f t="shared" si="1"/>
        <v>407.17349999999999</v>
      </c>
    </row>
    <row r="24" spans="1:5" x14ac:dyDescent="0.4">
      <c r="A24">
        <v>16</v>
      </c>
      <c r="B24" s="14" t="s">
        <v>16</v>
      </c>
      <c r="C24" s="13">
        <v>392</v>
      </c>
      <c r="D24" s="2">
        <f t="shared" si="0"/>
        <v>410.375</v>
      </c>
      <c r="E24" s="2">
        <f t="shared" si="1"/>
        <v>413.71440000000001</v>
      </c>
    </row>
    <row r="25" spans="1:5" x14ac:dyDescent="0.4">
      <c r="A25">
        <v>17</v>
      </c>
      <c r="B25" s="14" t="s">
        <v>17</v>
      </c>
      <c r="C25" s="13">
        <v>401</v>
      </c>
      <c r="D25" s="2">
        <f t="shared" si="0"/>
        <v>417.41666666666669</v>
      </c>
      <c r="E25" s="2">
        <f t="shared" si="1"/>
        <v>420.25529999999998</v>
      </c>
    </row>
    <row r="26" spans="1:5" x14ac:dyDescent="0.4">
      <c r="A26" s="15">
        <v>18</v>
      </c>
      <c r="B26" s="16" t="s">
        <v>18</v>
      </c>
      <c r="C26" s="17">
        <v>938</v>
      </c>
      <c r="D26" s="30">
        <f t="shared" si="0"/>
        <v>424.29166666666669</v>
      </c>
      <c r="E26" s="19">
        <f t="shared" si="1"/>
        <v>426.7962</v>
      </c>
    </row>
    <row r="27" spans="1:5" x14ac:dyDescent="0.4">
      <c r="A27">
        <v>19</v>
      </c>
      <c r="B27" s="12">
        <v>43831</v>
      </c>
      <c r="C27" s="13">
        <v>316</v>
      </c>
      <c r="D27" s="2">
        <f t="shared" si="0"/>
        <v>433.54166666666669</v>
      </c>
      <c r="E27" s="2">
        <f t="shared" si="1"/>
        <v>433.33709999999996</v>
      </c>
    </row>
    <row r="28" spans="1:5" x14ac:dyDescent="0.4">
      <c r="A28">
        <v>20</v>
      </c>
      <c r="B28" s="14" t="s">
        <v>8</v>
      </c>
      <c r="C28" s="13">
        <v>312</v>
      </c>
      <c r="D28" s="2">
        <f t="shared" si="0"/>
        <v>442.875</v>
      </c>
      <c r="E28" s="2">
        <f t="shared" si="1"/>
        <v>439.87799999999999</v>
      </c>
    </row>
    <row r="29" spans="1:5" x14ac:dyDescent="0.4">
      <c r="A29">
        <v>21</v>
      </c>
      <c r="B29" s="14" t="s">
        <v>9</v>
      </c>
      <c r="C29" s="13">
        <v>443</v>
      </c>
      <c r="D29" s="2">
        <f t="shared" si="0"/>
        <v>449.08333333333331</v>
      </c>
      <c r="E29" s="2">
        <f t="shared" si="1"/>
        <v>446.41890000000001</v>
      </c>
    </row>
    <row r="30" spans="1:5" x14ac:dyDescent="0.4">
      <c r="A30">
        <v>22</v>
      </c>
      <c r="B30" s="14" t="s">
        <v>10</v>
      </c>
      <c r="C30" s="13">
        <v>438</v>
      </c>
      <c r="D30" s="2">
        <f t="shared" si="0"/>
        <v>455.375</v>
      </c>
      <c r="E30" s="2">
        <f t="shared" si="1"/>
        <v>452.95979999999997</v>
      </c>
    </row>
    <row r="31" spans="1:5" x14ac:dyDescent="0.4">
      <c r="A31">
        <v>23</v>
      </c>
      <c r="B31" s="14" t="s">
        <v>11</v>
      </c>
      <c r="C31" s="13">
        <v>394</v>
      </c>
      <c r="D31" s="2">
        <f t="shared" si="0"/>
        <v>463.41666666666669</v>
      </c>
      <c r="E31" s="2">
        <f t="shared" si="1"/>
        <v>459.50069999999999</v>
      </c>
    </row>
    <row r="32" spans="1:5" x14ac:dyDescent="0.4">
      <c r="A32">
        <v>24</v>
      </c>
      <c r="B32" s="14" t="s">
        <v>12</v>
      </c>
      <c r="C32" s="13">
        <v>410</v>
      </c>
      <c r="D32" s="2">
        <f t="shared" si="0"/>
        <v>476.25</v>
      </c>
      <c r="E32" s="2">
        <f t="shared" si="1"/>
        <v>466.04160000000002</v>
      </c>
    </row>
    <row r="33" spans="1:5" x14ac:dyDescent="0.4">
      <c r="A33">
        <v>25</v>
      </c>
      <c r="B33" s="14" t="s">
        <v>13</v>
      </c>
      <c r="C33" s="13">
        <v>617</v>
      </c>
      <c r="E33" s="2">
        <f t="shared" si="1"/>
        <v>472.58249999999998</v>
      </c>
    </row>
    <row r="34" spans="1:5" x14ac:dyDescent="0.4">
      <c r="A34">
        <v>26</v>
      </c>
      <c r="B34" s="14" t="s">
        <v>14</v>
      </c>
      <c r="C34" s="13">
        <v>409</v>
      </c>
      <c r="E34" s="2">
        <f t="shared" si="1"/>
        <v>479.1234</v>
      </c>
    </row>
    <row r="35" spans="1:5" x14ac:dyDescent="0.4">
      <c r="A35">
        <v>27</v>
      </c>
      <c r="B35" s="14" t="s">
        <v>15</v>
      </c>
      <c r="C35" s="13">
        <v>349</v>
      </c>
      <c r="E35" s="2">
        <f t="shared" si="1"/>
        <v>485.66430000000003</v>
      </c>
    </row>
    <row r="36" spans="1:5" x14ac:dyDescent="0.4">
      <c r="A36">
        <v>28</v>
      </c>
      <c r="B36" s="14" t="s">
        <v>16</v>
      </c>
      <c r="C36" s="13">
        <v>483</v>
      </c>
      <c r="E36" s="2">
        <f t="shared" si="1"/>
        <v>492.20519999999999</v>
      </c>
    </row>
    <row r="37" spans="1:5" x14ac:dyDescent="0.4">
      <c r="A37">
        <v>29</v>
      </c>
      <c r="B37" s="14" t="s">
        <v>17</v>
      </c>
      <c r="C37" s="13">
        <v>503</v>
      </c>
      <c r="E37" s="2">
        <f t="shared" si="1"/>
        <v>498.74609999999996</v>
      </c>
    </row>
    <row r="38" spans="1:5" x14ac:dyDescent="0.4">
      <c r="A38" s="15">
        <v>30</v>
      </c>
      <c r="B38" s="16" t="s">
        <v>18</v>
      </c>
      <c r="C38" s="17">
        <v>1144</v>
      </c>
      <c r="D38" s="19"/>
      <c r="E38" s="19">
        <f t="shared" si="1"/>
        <v>505.28700000000003</v>
      </c>
    </row>
    <row r="39" spans="1:5" x14ac:dyDescent="0.4">
      <c r="A39">
        <v>31</v>
      </c>
      <c r="B39" s="12" t="s">
        <v>22</v>
      </c>
      <c r="C39" s="13"/>
      <c r="E39" s="2">
        <f>6.5423*A39+309.05</f>
        <v>511.86130000000003</v>
      </c>
    </row>
    <row r="40" spans="1:5" x14ac:dyDescent="0.4">
      <c r="A40">
        <v>32</v>
      </c>
      <c r="B40" s="14" t="s">
        <v>23</v>
      </c>
      <c r="C40" s="13"/>
      <c r="E40" s="2">
        <f t="shared" ref="E40:E50" si="2">6.5423*A40+309.05</f>
        <v>518.40359999999998</v>
      </c>
    </row>
    <row r="41" spans="1:5" x14ac:dyDescent="0.4">
      <c r="A41">
        <v>33</v>
      </c>
      <c r="B41" s="14" t="s">
        <v>9</v>
      </c>
      <c r="C41" s="13"/>
      <c r="E41" s="2">
        <f t="shared" si="2"/>
        <v>524.94590000000005</v>
      </c>
    </row>
    <row r="42" spans="1:5" x14ac:dyDescent="0.4">
      <c r="A42">
        <v>34</v>
      </c>
      <c r="B42" s="14" t="s">
        <v>10</v>
      </c>
      <c r="C42" s="13"/>
      <c r="E42" s="2">
        <f t="shared" si="2"/>
        <v>531.48820000000001</v>
      </c>
    </row>
    <row r="43" spans="1:5" x14ac:dyDescent="0.4">
      <c r="A43">
        <v>35</v>
      </c>
      <c r="B43" s="14" t="s">
        <v>11</v>
      </c>
      <c r="C43" s="13"/>
      <c r="E43" s="2">
        <f t="shared" si="2"/>
        <v>538.03050000000007</v>
      </c>
    </row>
    <row r="44" spans="1:5" x14ac:dyDescent="0.4">
      <c r="A44">
        <v>36</v>
      </c>
      <c r="B44" s="14" t="s">
        <v>12</v>
      </c>
      <c r="C44" s="13"/>
      <c r="E44" s="2">
        <f t="shared" si="2"/>
        <v>544.57280000000003</v>
      </c>
    </row>
    <row r="45" spans="1:5" x14ac:dyDescent="0.4">
      <c r="A45">
        <v>37</v>
      </c>
      <c r="B45" s="14" t="s">
        <v>13</v>
      </c>
      <c r="C45" s="13"/>
      <c r="E45" s="2">
        <f t="shared" si="2"/>
        <v>551.11509999999998</v>
      </c>
    </row>
    <row r="46" spans="1:5" x14ac:dyDescent="0.4">
      <c r="A46">
        <v>38</v>
      </c>
      <c r="B46" s="14" t="s">
        <v>14</v>
      </c>
      <c r="C46" s="13"/>
      <c r="E46" s="2">
        <f t="shared" si="2"/>
        <v>557.65740000000005</v>
      </c>
    </row>
    <row r="47" spans="1:5" x14ac:dyDescent="0.4">
      <c r="A47">
        <v>39</v>
      </c>
      <c r="B47" s="14" t="s">
        <v>15</v>
      </c>
      <c r="C47" s="13"/>
      <c r="E47" s="2">
        <f t="shared" si="2"/>
        <v>564.19970000000001</v>
      </c>
    </row>
    <row r="48" spans="1:5" x14ac:dyDescent="0.4">
      <c r="A48">
        <v>40</v>
      </c>
      <c r="B48" s="14" t="s">
        <v>16</v>
      </c>
      <c r="C48" s="13"/>
      <c r="E48" s="2">
        <f t="shared" si="2"/>
        <v>570.74199999999996</v>
      </c>
    </row>
    <row r="49" spans="1:6" x14ac:dyDescent="0.4">
      <c r="A49">
        <v>41</v>
      </c>
      <c r="B49" s="14" t="s">
        <v>17</v>
      </c>
      <c r="C49" s="13"/>
      <c r="E49" s="2">
        <f t="shared" si="2"/>
        <v>577.28430000000003</v>
      </c>
    </row>
    <row r="50" spans="1:6" x14ac:dyDescent="0.4">
      <c r="A50" s="15">
        <v>42</v>
      </c>
      <c r="B50" s="22" t="s">
        <v>18</v>
      </c>
      <c r="C50" s="17"/>
      <c r="D50" s="19"/>
      <c r="E50" s="19">
        <f t="shared" si="2"/>
        <v>583.82659999999998</v>
      </c>
      <c r="F50" s="29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EF7CB-CDAD-4C98-AFD1-2F826BE10C46}">
  <dimension ref="A1:G50"/>
  <sheetViews>
    <sheetView workbookViewId="0">
      <pane ySplit="2" topLeftCell="A6" activePane="bottomLeft" state="frozen"/>
      <selection pane="bottomLeft" activeCell="F9" sqref="F9"/>
    </sheetView>
  </sheetViews>
  <sheetFormatPr defaultRowHeight="18.75" x14ac:dyDescent="0.4"/>
  <cols>
    <col min="1" max="1" width="5.875" customWidth="1"/>
    <col min="2" max="2" width="10.25" style="24" bestFit="1" customWidth="1"/>
    <col min="3" max="3" width="11.625" customWidth="1"/>
    <col min="4" max="5" width="14.75" style="2" customWidth="1"/>
    <col min="6" max="6" width="13.125" style="3" customWidth="1"/>
    <col min="7" max="7" width="11.375" customWidth="1"/>
    <col min="8" max="8" width="10.875" customWidth="1"/>
  </cols>
  <sheetData>
    <row r="1" spans="1:6" x14ac:dyDescent="0.4">
      <c r="B1" s="1" t="s">
        <v>0</v>
      </c>
    </row>
    <row r="2" spans="1:6" s="11" customFormat="1" x14ac:dyDescent="0.4">
      <c r="A2" s="5" t="s">
        <v>1</v>
      </c>
      <c r="B2" s="6"/>
      <c r="C2" s="7" t="s">
        <v>2</v>
      </c>
      <c r="D2" s="8" t="s">
        <v>3</v>
      </c>
      <c r="E2" s="8" t="s">
        <v>21</v>
      </c>
      <c r="F2" s="9" t="s">
        <v>4</v>
      </c>
    </row>
    <row r="3" spans="1:6" x14ac:dyDescent="0.4">
      <c r="B3" s="12">
        <v>43101</v>
      </c>
      <c r="C3" s="13">
        <v>219</v>
      </c>
    </row>
    <row r="4" spans="1:6" x14ac:dyDescent="0.4">
      <c r="B4" s="14" t="s">
        <v>8</v>
      </c>
      <c r="C4" s="13">
        <v>217</v>
      </c>
    </row>
    <row r="5" spans="1:6" x14ac:dyDescent="0.4">
      <c r="B5" s="14" t="s">
        <v>9</v>
      </c>
      <c r="C5" s="13">
        <v>307</v>
      </c>
    </row>
    <row r="6" spans="1:6" x14ac:dyDescent="0.4">
      <c r="B6" s="14" t="s">
        <v>10</v>
      </c>
      <c r="C6" s="13">
        <v>284</v>
      </c>
    </row>
    <row r="7" spans="1:6" x14ac:dyDescent="0.4">
      <c r="B7" s="14" t="s">
        <v>11</v>
      </c>
      <c r="C7" s="13">
        <v>266</v>
      </c>
    </row>
    <row r="8" spans="1:6" x14ac:dyDescent="0.4">
      <c r="B8" s="14" t="s">
        <v>12</v>
      </c>
      <c r="C8" s="13">
        <v>271</v>
      </c>
    </row>
    <row r="9" spans="1:6" x14ac:dyDescent="0.4">
      <c r="A9">
        <v>1</v>
      </c>
      <c r="B9" s="14" t="s">
        <v>13</v>
      </c>
      <c r="C9" s="13">
        <v>387</v>
      </c>
      <c r="D9" s="2">
        <f t="shared" ref="D9:D14" si="0">(C3/2+SUM(C4:C14)+C15/2)/12</f>
        <v>325.54166666666669</v>
      </c>
      <c r="E9" s="2">
        <f>6.5423*A9+309.05</f>
        <v>315.59230000000002</v>
      </c>
      <c r="F9" s="3">
        <f t="shared" ref="F9:F14" si="1">C9/D9</f>
        <v>1.1887879175732752</v>
      </c>
    </row>
    <row r="10" spans="1:6" x14ac:dyDescent="0.4">
      <c r="A10">
        <v>2</v>
      </c>
      <c r="B10" s="14" t="s">
        <v>14</v>
      </c>
      <c r="C10" s="13">
        <v>270</v>
      </c>
      <c r="D10" s="2">
        <f t="shared" si="0"/>
        <v>329.125</v>
      </c>
      <c r="E10" s="2">
        <f t="shared" ref="E10:E50" si="2">6.5423*A10+309.05</f>
        <v>322.13460000000003</v>
      </c>
      <c r="F10" s="3">
        <f t="shared" si="1"/>
        <v>0.82035700721610327</v>
      </c>
    </row>
    <row r="11" spans="1:6" x14ac:dyDescent="0.4">
      <c r="A11">
        <v>3</v>
      </c>
      <c r="B11" s="14" t="s">
        <v>15</v>
      </c>
      <c r="C11" s="13">
        <v>232</v>
      </c>
      <c r="D11" s="2">
        <f t="shared" si="0"/>
        <v>332.95833333333331</v>
      </c>
      <c r="E11" s="2">
        <f t="shared" si="2"/>
        <v>328.67689999999999</v>
      </c>
      <c r="F11" s="3">
        <f t="shared" si="1"/>
        <v>0.6967838818671005</v>
      </c>
    </row>
    <row r="12" spans="1:6" x14ac:dyDescent="0.4">
      <c r="A12">
        <v>4</v>
      </c>
      <c r="B12" s="14" t="s">
        <v>16</v>
      </c>
      <c r="C12" s="13">
        <v>326</v>
      </c>
      <c r="D12" s="2">
        <f t="shared" si="0"/>
        <v>337.625</v>
      </c>
      <c r="E12" s="2">
        <f t="shared" si="2"/>
        <v>335.2192</v>
      </c>
      <c r="F12" s="3">
        <f t="shared" si="1"/>
        <v>0.96556830803406146</v>
      </c>
    </row>
    <row r="13" spans="1:6" x14ac:dyDescent="0.4">
      <c r="A13">
        <v>5</v>
      </c>
      <c r="B13" s="14" t="s">
        <v>17</v>
      </c>
      <c r="C13" s="13">
        <v>338</v>
      </c>
      <c r="D13" s="2">
        <f t="shared" si="0"/>
        <v>342.33333333333331</v>
      </c>
      <c r="E13" s="2">
        <f t="shared" si="2"/>
        <v>341.76150000000001</v>
      </c>
      <c r="F13" s="3">
        <f t="shared" si="1"/>
        <v>0.98734177215189878</v>
      </c>
    </row>
    <row r="14" spans="1:6" x14ac:dyDescent="0.4">
      <c r="A14" s="15">
        <v>6</v>
      </c>
      <c r="B14" s="16" t="s">
        <v>18</v>
      </c>
      <c r="C14" s="17">
        <v>768</v>
      </c>
      <c r="D14" s="2">
        <f t="shared" si="0"/>
        <v>346.58333333333331</v>
      </c>
      <c r="E14" s="2">
        <f t="shared" si="2"/>
        <v>348.30380000000002</v>
      </c>
      <c r="F14" s="3">
        <f t="shared" si="1"/>
        <v>2.2159172878095696</v>
      </c>
    </row>
    <row r="15" spans="1:6" x14ac:dyDescent="0.4">
      <c r="A15">
        <v>7</v>
      </c>
      <c r="B15" s="12">
        <v>43466</v>
      </c>
      <c r="C15" s="13">
        <v>262</v>
      </c>
      <c r="D15" s="2">
        <f>(C9/2+SUM(C10:C20)+C21/2)/12</f>
        <v>352.70833333333331</v>
      </c>
      <c r="E15" s="2">
        <f t="shared" si="2"/>
        <v>354.84610000000004</v>
      </c>
      <c r="F15" s="3">
        <f>C15/D15</f>
        <v>0.74282339043118728</v>
      </c>
    </row>
    <row r="16" spans="1:6" x14ac:dyDescent="0.4">
      <c r="A16">
        <v>8</v>
      </c>
      <c r="B16" s="14" t="s">
        <v>8</v>
      </c>
      <c r="C16" s="13">
        <v>260</v>
      </c>
      <c r="D16" s="2">
        <f t="shared" ref="D16:D32" si="3">(C10/2+SUM(C11:C21)+C22/2)/12</f>
        <v>358.75</v>
      </c>
      <c r="E16" s="2">
        <f t="shared" si="2"/>
        <v>361.38839999999999</v>
      </c>
      <c r="F16" s="3">
        <f t="shared" ref="F16:F32" si="4">C16/D16</f>
        <v>0.72473867595818819</v>
      </c>
    </row>
    <row r="17" spans="1:6" x14ac:dyDescent="0.4">
      <c r="A17">
        <v>9</v>
      </c>
      <c r="B17" s="14" t="s">
        <v>9</v>
      </c>
      <c r="C17" s="13">
        <v>356</v>
      </c>
      <c r="D17" s="2">
        <f t="shared" si="3"/>
        <v>363.20833333333331</v>
      </c>
      <c r="E17" s="2">
        <f t="shared" si="2"/>
        <v>367.9307</v>
      </c>
      <c r="F17" s="3">
        <f t="shared" si="4"/>
        <v>0.9801537226109901</v>
      </c>
    </row>
    <row r="18" spans="1:6" x14ac:dyDescent="0.4">
      <c r="A18">
        <v>10</v>
      </c>
      <c r="B18" s="14" t="s">
        <v>10</v>
      </c>
      <c r="C18" s="13">
        <v>347</v>
      </c>
      <c r="D18" s="2">
        <f t="shared" si="3"/>
        <v>368.33333333333331</v>
      </c>
      <c r="E18" s="2">
        <f t="shared" si="2"/>
        <v>374.47300000000001</v>
      </c>
      <c r="F18" s="3">
        <f t="shared" si="4"/>
        <v>0.942081447963801</v>
      </c>
    </row>
    <row r="19" spans="1:6" x14ac:dyDescent="0.4">
      <c r="A19">
        <v>11</v>
      </c>
      <c r="B19" s="14" t="s">
        <v>11</v>
      </c>
      <c r="C19" s="13">
        <v>316</v>
      </c>
      <c r="D19" s="2">
        <f t="shared" si="3"/>
        <v>373.70833333333331</v>
      </c>
      <c r="E19" s="2">
        <f t="shared" si="2"/>
        <v>381.01530000000002</v>
      </c>
      <c r="F19" s="3">
        <f t="shared" si="4"/>
        <v>0.84557921730404728</v>
      </c>
    </row>
    <row r="20" spans="1:6" x14ac:dyDescent="0.4">
      <c r="A20">
        <v>12</v>
      </c>
      <c r="B20" s="14" t="s">
        <v>12</v>
      </c>
      <c r="C20" s="13">
        <v>323</v>
      </c>
      <c r="D20" s="2">
        <f t="shared" si="3"/>
        <v>383.41666666666669</v>
      </c>
      <c r="E20" s="2">
        <f t="shared" si="2"/>
        <v>387.55759999999998</v>
      </c>
      <c r="F20" s="3">
        <f t="shared" si="4"/>
        <v>0.84242555966094324</v>
      </c>
    </row>
    <row r="21" spans="1:6" x14ac:dyDescent="0.4">
      <c r="A21">
        <v>13</v>
      </c>
      <c r="B21" s="14" t="s">
        <v>13</v>
      </c>
      <c r="C21" s="13">
        <v>482</v>
      </c>
      <c r="D21" s="2">
        <f t="shared" si="3"/>
        <v>392.75</v>
      </c>
      <c r="E21" s="2">
        <f t="shared" si="2"/>
        <v>394.09989999999999</v>
      </c>
      <c r="F21" s="3">
        <f t="shared" si="4"/>
        <v>1.2272437937619352</v>
      </c>
    </row>
    <row r="22" spans="1:6" x14ac:dyDescent="0.4">
      <c r="A22">
        <v>14</v>
      </c>
      <c r="B22" s="14" t="s">
        <v>14</v>
      </c>
      <c r="C22" s="13">
        <v>320</v>
      </c>
      <c r="D22" s="2">
        <f t="shared" si="3"/>
        <v>397.16666666666669</v>
      </c>
      <c r="E22" s="2">
        <f t="shared" si="2"/>
        <v>400.6422</v>
      </c>
      <c r="F22" s="3">
        <f t="shared" si="4"/>
        <v>0.80570709190096512</v>
      </c>
    </row>
    <row r="23" spans="1:6" x14ac:dyDescent="0.4">
      <c r="A23">
        <v>15</v>
      </c>
      <c r="B23" s="14" t="s">
        <v>15</v>
      </c>
      <c r="C23" s="13">
        <v>289</v>
      </c>
      <c r="D23" s="2">
        <f t="shared" si="3"/>
        <v>402.95833333333331</v>
      </c>
      <c r="E23" s="2">
        <f t="shared" si="2"/>
        <v>407.18450000000001</v>
      </c>
      <c r="F23" s="3">
        <f t="shared" si="4"/>
        <v>0.71719573984076113</v>
      </c>
    </row>
    <row r="24" spans="1:6" x14ac:dyDescent="0.4">
      <c r="A24">
        <v>16</v>
      </c>
      <c r="B24" s="14" t="s">
        <v>16</v>
      </c>
      <c r="C24" s="13">
        <v>392</v>
      </c>
      <c r="D24" s="2">
        <f t="shared" si="3"/>
        <v>410.375</v>
      </c>
      <c r="E24" s="2">
        <f t="shared" si="2"/>
        <v>413.72680000000003</v>
      </c>
      <c r="F24" s="3">
        <f t="shared" si="4"/>
        <v>0.95522388059701491</v>
      </c>
    </row>
    <row r="25" spans="1:6" x14ac:dyDescent="0.4">
      <c r="A25">
        <v>17</v>
      </c>
      <c r="B25" s="14" t="s">
        <v>17</v>
      </c>
      <c r="C25" s="13">
        <v>401</v>
      </c>
      <c r="D25" s="2">
        <f t="shared" si="3"/>
        <v>417.41666666666669</v>
      </c>
      <c r="E25" s="2">
        <f t="shared" si="2"/>
        <v>420.26909999999998</v>
      </c>
      <c r="F25" s="3">
        <f t="shared" si="4"/>
        <v>0.96067079257336785</v>
      </c>
    </row>
    <row r="26" spans="1:6" x14ac:dyDescent="0.4">
      <c r="A26" s="15">
        <v>18</v>
      </c>
      <c r="B26" s="16" t="s">
        <v>18</v>
      </c>
      <c r="C26" s="17">
        <v>938</v>
      </c>
      <c r="D26" s="30">
        <f t="shared" si="3"/>
        <v>424.29166666666669</v>
      </c>
      <c r="E26" s="19">
        <f t="shared" si="2"/>
        <v>426.81139999999999</v>
      </c>
      <c r="F26" s="20">
        <f t="shared" si="4"/>
        <v>2.2107433958558382</v>
      </c>
    </row>
    <row r="27" spans="1:6" x14ac:dyDescent="0.4">
      <c r="A27">
        <v>19</v>
      </c>
      <c r="B27" s="12">
        <v>43831</v>
      </c>
      <c r="C27" s="13">
        <v>316</v>
      </c>
      <c r="D27" s="2">
        <f t="shared" si="3"/>
        <v>433.54166666666669</v>
      </c>
      <c r="E27" s="2">
        <f t="shared" si="2"/>
        <v>433.3537</v>
      </c>
      <c r="F27" s="3">
        <f t="shared" si="4"/>
        <v>0.72888034598750595</v>
      </c>
    </row>
    <row r="28" spans="1:6" x14ac:dyDescent="0.4">
      <c r="A28">
        <v>20</v>
      </c>
      <c r="B28" s="14" t="s">
        <v>8</v>
      </c>
      <c r="C28" s="13">
        <v>312</v>
      </c>
      <c r="D28" s="2">
        <f t="shared" si="3"/>
        <v>442.875</v>
      </c>
      <c r="E28" s="2">
        <f t="shared" si="2"/>
        <v>439.89600000000002</v>
      </c>
      <c r="F28" s="3">
        <f t="shared" si="4"/>
        <v>0.70448772226926337</v>
      </c>
    </row>
    <row r="29" spans="1:6" x14ac:dyDescent="0.4">
      <c r="A29">
        <v>21</v>
      </c>
      <c r="B29" s="14" t="s">
        <v>9</v>
      </c>
      <c r="C29" s="13">
        <v>443</v>
      </c>
      <c r="D29" s="2">
        <f t="shared" si="3"/>
        <v>449.08333333333331</v>
      </c>
      <c r="E29" s="2">
        <f t="shared" si="2"/>
        <v>446.43830000000003</v>
      </c>
      <c r="F29" s="3">
        <f t="shared" si="4"/>
        <v>0.98645388754871033</v>
      </c>
    </row>
    <row r="30" spans="1:6" x14ac:dyDescent="0.4">
      <c r="A30">
        <v>22</v>
      </c>
      <c r="B30" s="14" t="s">
        <v>10</v>
      </c>
      <c r="C30" s="13">
        <v>438</v>
      </c>
      <c r="D30" s="2">
        <f t="shared" si="3"/>
        <v>455.375</v>
      </c>
      <c r="E30" s="2">
        <f t="shared" si="2"/>
        <v>452.98059999999998</v>
      </c>
      <c r="F30" s="3">
        <f t="shared" si="4"/>
        <v>0.96184463354378258</v>
      </c>
    </row>
    <row r="31" spans="1:6" x14ac:dyDescent="0.4">
      <c r="A31">
        <v>23</v>
      </c>
      <c r="B31" s="14" t="s">
        <v>11</v>
      </c>
      <c r="C31" s="13">
        <v>394</v>
      </c>
      <c r="D31" s="2">
        <f t="shared" si="3"/>
        <v>463.41666666666669</v>
      </c>
      <c r="E31" s="2">
        <f t="shared" si="2"/>
        <v>459.52290000000005</v>
      </c>
      <c r="F31" s="3">
        <f t="shared" si="4"/>
        <v>0.85020679733860816</v>
      </c>
    </row>
    <row r="32" spans="1:6" x14ac:dyDescent="0.4">
      <c r="A32">
        <v>24</v>
      </c>
      <c r="B32" s="14" t="s">
        <v>12</v>
      </c>
      <c r="C32" s="13">
        <v>410</v>
      </c>
      <c r="D32" s="2">
        <f t="shared" si="3"/>
        <v>476.25</v>
      </c>
      <c r="E32" s="2">
        <f t="shared" si="2"/>
        <v>466.0652</v>
      </c>
      <c r="F32" s="3">
        <f t="shared" si="4"/>
        <v>0.86089238845144356</v>
      </c>
    </row>
    <row r="33" spans="1:6" x14ac:dyDescent="0.4">
      <c r="A33">
        <v>25</v>
      </c>
      <c r="B33" s="14" t="s">
        <v>13</v>
      </c>
      <c r="C33" s="13">
        <v>617</v>
      </c>
      <c r="E33" s="2">
        <f t="shared" si="2"/>
        <v>472.60750000000002</v>
      </c>
    </row>
    <row r="34" spans="1:6" x14ac:dyDescent="0.4">
      <c r="A34">
        <v>26</v>
      </c>
      <c r="B34" s="14" t="s">
        <v>14</v>
      </c>
      <c r="C34" s="13">
        <v>409</v>
      </c>
      <c r="E34" s="2">
        <f t="shared" si="2"/>
        <v>479.14980000000003</v>
      </c>
    </row>
    <row r="35" spans="1:6" x14ac:dyDescent="0.4">
      <c r="A35">
        <v>27</v>
      </c>
      <c r="B35" s="14" t="s">
        <v>15</v>
      </c>
      <c r="C35" s="13">
        <v>349</v>
      </c>
      <c r="E35" s="2">
        <f t="shared" si="2"/>
        <v>485.69209999999998</v>
      </c>
    </row>
    <row r="36" spans="1:6" x14ac:dyDescent="0.4">
      <c r="A36">
        <v>28</v>
      </c>
      <c r="B36" s="14" t="s">
        <v>16</v>
      </c>
      <c r="C36" s="13">
        <v>483</v>
      </c>
      <c r="E36" s="2">
        <f t="shared" si="2"/>
        <v>492.23440000000005</v>
      </c>
    </row>
    <row r="37" spans="1:6" x14ac:dyDescent="0.4">
      <c r="A37">
        <v>29</v>
      </c>
      <c r="B37" s="14" t="s">
        <v>17</v>
      </c>
      <c r="C37" s="13">
        <v>503</v>
      </c>
      <c r="E37" s="2">
        <f t="shared" si="2"/>
        <v>498.77670000000001</v>
      </c>
    </row>
    <row r="38" spans="1:6" x14ac:dyDescent="0.4">
      <c r="A38" s="15">
        <v>30</v>
      </c>
      <c r="B38" s="16" t="s">
        <v>18</v>
      </c>
      <c r="C38" s="17">
        <v>1144</v>
      </c>
      <c r="D38" s="19"/>
      <c r="E38" s="19">
        <f t="shared" si="2"/>
        <v>505.31900000000002</v>
      </c>
      <c r="F38" s="20"/>
    </row>
    <row r="39" spans="1:6" x14ac:dyDescent="0.4">
      <c r="A39">
        <v>31</v>
      </c>
      <c r="B39" s="12">
        <v>44197</v>
      </c>
      <c r="C39" s="13"/>
      <c r="E39" s="2">
        <f t="shared" si="2"/>
        <v>511.86130000000003</v>
      </c>
    </row>
    <row r="40" spans="1:6" x14ac:dyDescent="0.4">
      <c r="A40">
        <v>32</v>
      </c>
      <c r="B40" s="14" t="s">
        <v>8</v>
      </c>
      <c r="C40" s="13"/>
      <c r="E40" s="2">
        <f t="shared" si="2"/>
        <v>518.40359999999998</v>
      </c>
    </row>
    <row r="41" spans="1:6" x14ac:dyDescent="0.4">
      <c r="A41">
        <v>33</v>
      </c>
      <c r="B41" s="14" t="s">
        <v>9</v>
      </c>
      <c r="C41" s="13"/>
      <c r="E41" s="2">
        <f t="shared" si="2"/>
        <v>524.94590000000005</v>
      </c>
    </row>
    <row r="42" spans="1:6" x14ac:dyDescent="0.4">
      <c r="A42">
        <v>34</v>
      </c>
      <c r="B42" s="14" t="s">
        <v>10</v>
      </c>
      <c r="C42" s="13"/>
      <c r="E42" s="2">
        <f t="shared" si="2"/>
        <v>531.48820000000001</v>
      </c>
    </row>
    <row r="43" spans="1:6" x14ac:dyDescent="0.4">
      <c r="A43">
        <v>35</v>
      </c>
      <c r="B43" s="14" t="s">
        <v>11</v>
      </c>
      <c r="C43" s="13"/>
      <c r="E43" s="2">
        <f t="shared" si="2"/>
        <v>538.03050000000007</v>
      </c>
    </row>
    <row r="44" spans="1:6" x14ac:dyDescent="0.4">
      <c r="A44">
        <v>36</v>
      </c>
      <c r="B44" s="14" t="s">
        <v>12</v>
      </c>
      <c r="C44" s="13"/>
      <c r="E44" s="2">
        <f t="shared" si="2"/>
        <v>544.57280000000003</v>
      </c>
    </row>
    <row r="45" spans="1:6" x14ac:dyDescent="0.4">
      <c r="A45">
        <v>37</v>
      </c>
      <c r="B45" s="14" t="s">
        <v>13</v>
      </c>
      <c r="C45" s="13"/>
      <c r="E45" s="2">
        <f t="shared" si="2"/>
        <v>551.11509999999998</v>
      </c>
    </row>
    <row r="46" spans="1:6" x14ac:dyDescent="0.4">
      <c r="A46">
        <v>38</v>
      </c>
      <c r="B46" s="14" t="s">
        <v>14</v>
      </c>
      <c r="C46" s="13"/>
      <c r="E46" s="2">
        <f t="shared" si="2"/>
        <v>557.65740000000005</v>
      </c>
    </row>
    <row r="47" spans="1:6" x14ac:dyDescent="0.4">
      <c r="A47">
        <v>39</v>
      </c>
      <c r="B47" s="14" t="s">
        <v>15</v>
      </c>
      <c r="C47" s="13"/>
      <c r="E47" s="2">
        <f t="shared" si="2"/>
        <v>564.19970000000001</v>
      </c>
    </row>
    <row r="48" spans="1:6" x14ac:dyDescent="0.4">
      <c r="A48">
        <v>40</v>
      </c>
      <c r="B48" s="14" t="s">
        <v>16</v>
      </c>
      <c r="C48" s="13"/>
      <c r="E48" s="2">
        <f t="shared" si="2"/>
        <v>570.74199999999996</v>
      </c>
    </row>
    <row r="49" spans="1:7" x14ac:dyDescent="0.4">
      <c r="A49">
        <v>41</v>
      </c>
      <c r="B49" s="14" t="s">
        <v>17</v>
      </c>
      <c r="C49" s="13"/>
      <c r="E49" s="2">
        <f t="shared" si="2"/>
        <v>577.28430000000003</v>
      </c>
    </row>
    <row r="50" spans="1:7" x14ac:dyDescent="0.4">
      <c r="A50" s="15">
        <v>42</v>
      </c>
      <c r="B50" s="22" t="s">
        <v>18</v>
      </c>
      <c r="C50" s="17"/>
      <c r="D50" s="19"/>
      <c r="E50" s="19">
        <f t="shared" si="2"/>
        <v>583.82659999999998</v>
      </c>
      <c r="F50" s="20"/>
      <c r="G50" s="29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F2BC5-23A6-44EA-8901-B561757D5F1E}">
  <dimension ref="A1:H50"/>
  <sheetViews>
    <sheetView workbookViewId="0">
      <pane ySplit="2" topLeftCell="A6" activePane="bottomLeft" state="frozen"/>
      <selection pane="bottomLeft" activeCell="G9" sqref="G9"/>
    </sheetView>
  </sheetViews>
  <sheetFormatPr defaultRowHeight="18.75" x14ac:dyDescent="0.4"/>
  <cols>
    <col min="1" max="1" width="5.875" customWidth="1"/>
    <col min="2" max="2" width="10.25" style="24" bestFit="1" customWidth="1"/>
    <col min="3" max="3" width="11.625" customWidth="1"/>
    <col min="4" max="5" width="14.75" style="2" customWidth="1"/>
    <col min="6" max="6" width="13.125" style="3" customWidth="1"/>
    <col min="7" max="7" width="14.875" style="3" customWidth="1"/>
    <col min="8" max="8" width="11.375" customWidth="1"/>
    <col min="9" max="9" width="10.875" customWidth="1"/>
  </cols>
  <sheetData>
    <row r="1" spans="1:7" x14ac:dyDescent="0.4">
      <c r="B1" s="1" t="s">
        <v>0</v>
      </c>
    </row>
    <row r="2" spans="1:7" s="11" customFormat="1" x14ac:dyDescent="0.4">
      <c r="A2" s="5" t="s">
        <v>1</v>
      </c>
      <c r="B2" s="6"/>
      <c r="C2" s="7" t="s">
        <v>2</v>
      </c>
      <c r="D2" s="8" t="s">
        <v>3</v>
      </c>
      <c r="E2" s="8" t="s">
        <v>21</v>
      </c>
      <c r="F2" s="9" t="s">
        <v>4</v>
      </c>
      <c r="G2" s="9" t="s">
        <v>5</v>
      </c>
    </row>
    <row r="3" spans="1:7" x14ac:dyDescent="0.4">
      <c r="B3" s="12">
        <v>43101</v>
      </c>
      <c r="C3" s="13">
        <v>219</v>
      </c>
    </row>
    <row r="4" spans="1:7" x14ac:dyDescent="0.4">
      <c r="B4" s="14" t="s">
        <v>8</v>
      </c>
      <c r="C4" s="13">
        <v>217</v>
      </c>
    </row>
    <row r="5" spans="1:7" x14ac:dyDescent="0.4">
      <c r="B5" s="14" t="s">
        <v>9</v>
      </c>
      <c r="C5" s="13">
        <v>307</v>
      </c>
    </row>
    <row r="6" spans="1:7" x14ac:dyDescent="0.4">
      <c r="B6" s="14" t="s">
        <v>10</v>
      </c>
      <c r="C6" s="13">
        <v>284</v>
      </c>
    </row>
    <row r="7" spans="1:7" x14ac:dyDescent="0.4">
      <c r="B7" s="14" t="s">
        <v>11</v>
      </c>
      <c r="C7" s="13">
        <v>266</v>
      </c>
    </row>
    <row r="8" spans="1:7" x14ac:dyDescent="0.4">
      <c r="B8" s="14" t="s">
        <v>12</v>
      </c>
      <c r="C8" s="13">
        <v>271</v>
      </c>
    </row>
    <row r="9" spans="1:7" x14ac:dyDescent="0.4">
      <c r="A9">
        <v>1</v>
      </c>
      <c r="B9" s="14" t="s">
        <v>13</v>
      </c>
      <c r="C9" s="13">
        <v>387</v>
      </c>
      <c r="D9" s="2">
        <f t="shared" ref="D9:D14" si="0">(C3/2+SUM(C4:C14)+C15/2)/12</f>
        <v>325.54166666666669</v>
      </c>
      <c r="E9" s="2">
        <f>6.5423*A9+309.05</f>
        <v>315.59230000000002</v>
      </c>
      <c r="F9" s="3">
        <f t="shared" ref="F9:F14" si="1">C9/D9</f>
        <v>1.1887879175732752</v>
      </c>
      <c r="G9" s="3">
        <f>(F9*F21)^(1/2)</f>
        <v>1.207862820828995</v>
      </c>
    </row>
    <row r="10" spans="1:7" x14ac:dyDescent="0.4">
      <c r="A10">
        <v>2</v>
      </c>
      <c r="B10" s="14" t="s">
        <v>14</v>
      </c>
      <c r="C10" s="13">
        <v>270</v>
      </c>
      <c r="D10" s="2">
        <f t="shared" si="0"/>
        <v>329.125</v>
      </c>
      <c r="E10" s="2">
        <f>6.5423*A10+309.05</f>
        <v>322.13460000000003</v>
      </c>
      <c r="F10" s="3">
        <f t="shared" si="1"/>
        <v>0.82035700721610327</v>
      </c>
      <c r="G10" s="3">
        <f t="shared" ref="G10:G20" si="2">(F10*F22)^(1/2)</f>
        <v>0.81299905203183698</v>
      </c>
    </row>
    <row r="11" spans="1:7" x14ac:dyDescent="0.4">
      <c r="A11">
        <v>3</v>
      </c>
      <c r="B11" s="14" t="s">
        <v>15</v>
      </c>
      <c r="C11" s="13">
        <v>232</v>
      </c>
      <c r="D11" s="2">
        <f t="shared" si="0"/>
        <v>332.95833333333331</v>
      </c>
      <c r="E11" s="2">
        <f t="shared" ref="E11:E50" si="3">6.5423*A11+309.05</f>
        <v>328.67689999999999</v>
      </c>
      <c r="F11" s="3">
        <f t="shared" si="1"/>
        <v>0.6967838818671005</v>
      </c>
      <c r="G11" s="3">
        <f t="shared" si="2"/>
        <v>0.7069161418901061</v>
      </c>
    </row>
    <row r="12" spans="1:7" x14ac:dyDescent="0.4">
      <c r="A12">
        <v>4</v>
      </c>
      <c r="B12" s="14" t="s">
        <v>16</v>
      </c>
      <c r="C12" s="13">
        <v>326</v>
      </c>
      <c r="D12" s="2">
        <f t="shared" si="0"/>
        <v>337.625</v>
      </c>
      <c r="E12" s="2">
        <f t="shared" si="3"/>
        <v>335.2192</v>
      </c>
      <c r="F12" s="3">
        <f t="shared" si="1"/>
        <v>0.96556830803406146</v>
      </c>
      <c r="G12" s="3">
        <f t="shared" si="2"/>
        <v>0.96038216673457133</v>
      </c>
    </row>
    <row r="13" spans="1:7" x14ac:dyDescent="0.4">
      <c r="A13">
        <v>5</v>
      </c>
      <c r="B13" s="14" t="s">
        <v>17</v>
      </c>
      <c r="C13" s="13">
        <v>338</v>
      </c>
      <c r="D13" s="2">
        <f t="shared" si="0"/>
        <v>342.33333333333331</v>
      </c>
      <c r="E13" s="2">
        <f t="shared" si="3"/>
        <v>341.76150000000001</v>
      </c>
      <c r="F13" s="3">
        <f t="shared" si="1"/>
        <v>0.98734177215189878</v>
      </c>
      <c r="G13" s="3">
        <f t="shared" si="2"/>
        <v>0.97391498745730276</v>
      </c>
    </row>
    <row r="14" spans="1:7" x14ac:dyDescent="0.4">
      <c r="A14" s="15">
        <v>6</v>
      </c>
      <c r="B14" s="16" t="s">
        <v>18</v>
      </c>
      <c r="C14" s="17">
        <v>768</v>
      </c>
      <c r="D14" s="30">
        <f t="shared" si="0"/>
        <v>346.58333333333331</v>
      </c>
      <c r="E14" s="19">
        <f t="shared" si="3"/>
        <v>348.30380000000002</v>
      </c>
      <c r="F14" s="20">
        <f t="shared" si="1"/>
        <v>2.2159172878095696</v>
      </c>
      <c r="G14" s="20">
        <f t="shared" si="2"/>
        <v>2.21332883001776</v>
      </c>
    </row>
    <row r="15" spans="1:7" x14ac:dyDescent="0.4">
      <c r="A15">
        <v>7</v>
      </c>
      <c r="B15" s="12">
        <v>43466</v>
      </c>
      <c r="C15" s="13">
        <v>262</v>
      </c>
      <c r="D15" s="2">
        <f>(C9/2+SUM(C10:C20)+C21/2)/12</f>
        <v>352.70833333333331</v>
      </c>
      <c r="E15" s="2">
        <f t="shared" si="3"/>
        <v>354.84610000000004</v>
      </c>
      <c r="F15" s="3">
        <f>C15/D15</f>
        <v>0.74282339043118728</v>
      </c>
      <c r="G15" s="3">
        <f t="shared" si="2"/>
        <v>0.73581884307558754</v>
      </c>
    </row>
    <row r="16" spans="1:7" x14ac:dyDescent="0.4">
      <c r="A16">
        <v>8</v>
      </c>
      <c r="B16" s="14" t="s">
        <v>8</v>
      </c>
      <c r="C16" s="13">
        <v>260</v>
      </c>
      <c r="D16" s="2">
        <f t="shared" ref="D16:D32" si="4">(C10/2+SUM(C11:C21)+C22/2)/12</f>
        <v>358.75</v>
      </c>
      <c r="E16" s="2">
        <f t="shared" si="3"/>
        <v>361.38839999999999</v>
      </c>
      <c r="F16" s="3">
        <f t="shared" ref="F16:F32" si="5">C16/D16</f>
        <v>0.72473867595818819</v>
      </c>
      <c r="G16" s="3">
        <f t="shared" si="2"/>
        <v>0.71454146070485347</v>
      </c>
    </row>
    <row r="17" spans="1:7" x14ac:dyDescent="0.4">
      <c r="A17">
        <v>9</v>
      </c>
      <c r="B17" s="14" t="s">
        <v>9</v>
      </c>
      <c r="C17" s="13">
        <v>356</v>
      </c>
      <c r="D17" s="2">
        <f t="shared" si="4"/>
        <v>363.20833333333331</v>
      </c>
      <c r="E17" s="2">
        <f t="shared" si="3"/>
        <v>367.9307</v>
      </c>
      <c r="F17" s="3">
        <f t="shared" si="5"/>
        <v>0.9801537226109901</v>
      </c>
      <c r="G17" s="3">
        <f t="shared" si="2"/>
        <v>0.98329875931222022</v>
      </c>
    </row>
    <row r="18" spans="1:7" x14ac:dyDescent="0.4">
      <c r="A18">
        <v>10</v>
      </c>
      <c r="B18" s="14" t="s">
        <v>10</v>
      </c>
      <c r="C18" s="13">
        <v>347</v>
      </c>
      <c r="D18" s="2">
        <f t="shared" si="4"/>
        <v>368.33333333333331</v>
      </c>
      <c r="E18" s="2">
        <f t="shared" si="3"/>
        <v>374.47300000000001</v>
      </c>
      <c r="F18" s="3">
        <f t="shared" si="5"/>
        <v>0.942081447963801</v>
      </c>
      <c r="G18" s="3">
        <f t="shared" si="2"/>
        <v>0.95191175278233553</v>
      </c>
    </row>
    <row r="19" spans="1:7" x14ac:dyDescent="0.4">
      <c r="A19">
        <v>11</v>
      </c>
      <c r="B19" s="14" t="s">
        <v>11</v>
      </c>
      <c r="C19" s="13">
        <v>316</v>
      </c>
      <c r="D19" s="2">
        <f t="shared" si="4"/>
        <v>373.70833333333331</v>
      </c>
      <c r="E19" s="2">
        <f t="shared" si="3"/>
        <v>381.01530000000002</v>
      </c>
      <c r="F19" s="3">
        <f t="shared" si="5"/>
        <v>0.84557921730404728</v>
      </c>
      <c r="G19" s="3">
        <f t="shared" si="2"/>
        <v>0.84788985029905917</v>
      </c>
    </row>
    <row r="20" spans="1:7" x14ac:dyDescent="0.4">
      <c r="A20">
        <v>12</v>
      </c>
      <c r="B20" s="14" t="s">
        <v>12</v>
      </c>
      <c r="C20" s="13">
        <v>323</v>
      </c>
      <c r="D20" s="2">
        <f t="shared" si="4"/>
        <v>383.41666666666669</v>
      </c>
      <c r="E20" s="2">
        <f t="shared" si="3"/>
        <v>387.55759999999998</v>
      </c>
      <c r="F20" s="3">
        <f t="shared" si="5"/>
        <v>0.84242555966094324</v>
      </c>
      <c r="G20" s="3">
        <f t="shared" si="2"/>
        <v>0.85160891972140207</v>
      </c>
    </row>
    <row r="21" spans="1:7" x14ac:dyDescent="0.4">
      <c r="A21">
        <v>13</v>
      </c>
      <c r="B21" s="14" t="s">
        <v>13</v>
      </c>
      <c r="C21" s="13">
        <v>482</v>
      </c>
      <c r="D21" s="2">
        <f t="shared" si="4"/>
        <v>392.75</v>
      </c>
      <c r="E21" s="2">
        <f t="shared" si="3"/>
        <v>394.09989999999999</v>
      </c>
      <c r="F21" s="3">
        <f t="shared" si="5"/>
        <v>1.2272437937619352</v>
      </c>
      <c r="G21" s="18"/>
    </row>
    <row r="22" spans="1:7" x14ac:dyDescent="0.4">
      <c r="A22">
        <v>14</v>
      </c>
      <c r="B22" s="14" t="s">
        <v>14</v>
      </c>
      <c r="C22" s="13">
        <v>320</v>
      </c>
      <c r="D22" s="2">
        <f t="shared" si="4"/>
        <v>397.16666666666669</v>
      </c>
      <c r="E22" s="2">
        <f t="shared" si="3"/>
        <v>400.6422</v>
      </c>
      <c r="F22" s="3">
        <f t="shared" si="5"/>
        <v>0.80570709190096512</v>
      </c>
    </row>
    <row r="23" spans="1:7" x14ac:dyDescent="0.4">
      <c r="A23">
        <v>15</v>
      </c>
      <c r="B23" s="14" t="s">
        <v>15</v>
      </c>
      <c r="C23" s="13">
        <v>289</v>
      </c>
      <c r="D23" s="2">
        <f t="shared" si="4"/>
        <v>402.95833333333331</v>
      </c>
      <c r="E23" s="2">
        <f t="shared" si="3"/>
        <v>407.18450000000001</v>
      </c>
      <c r="F23" s="3">
        <f t="shared" si="5"/>
        <v>0.71719573984076113</v>
      </c>
    </row>
    <row r="24" spans="1:7" x14ac:dyDescent="0.4">
      <c r="A24">
        <v>16</v>
      </c>
      <c r="B24" s="14" t="s">
        <v>16</v>
      </c>
      <c r="C24" s="13">
        <v>392</v>
      </c>
      <c r="D24" s="2">
        <f t="shared" si="4"/>
        <v>410.375</v>
      </c>
      <c r="E24" s="2">
        <f t="shared" si="3"/>
        <v>413.72680000000003</v>
      </c>
      <c r="F24" s="3">
        <f t="shared" si="5"/>
        <v>0.95522388059701491</v>
      </c>
    </row>
    <row r="25" spans="1:7" x14ac:dyDescent="0.4">
      <c r="A25">
        <v>17</v>
      </c>
      <c r="B25" s="14" t="s">
        <v>17</v>
      </c>
      <c r="C25" s="13">
        <v>401</v>
      </c>
      <c r="D25" s="2">
        <f t="shared" si="4"/>
        <v>417.41666666666669</v>
      </c>
      <c r="E25" s="2">
        <f t="shared" si="3"/>
        <v>420.26909999999998</v>
      </c>
      <c r="F25" s="3">
        <f t="shared" si="5"/>
        <v>0.96067079257336785</v>
      </c>
    </row>
    <row r="26" spans="1:7" x14ac:dyDescent="0.4">
      <c r="A26" s="15">
        <v>18</v>
      </c>
      <c r="B26" s="16" t="s">
        <v>18</v>
      </c>
      <c r="C26" s="17">
        <v>938</v>
      </c>
      <c r="D26" s="30">
        <f t="shared" si="4"/>
        <v>424.29166666666669</v>
      </c>
      <c r="E26" s="19">
        <f t="shared" si="3"/>
        <v>426.81139999999999</v>
      </c>
      <c r="F26" s="20">
        <f t="shared" si="5"/>
        <v>2.2107433958558382</v>
      </c>
      <c r="G26" s="20"/>
    </row>
    <row r="27" spans="1:7" x14ac:dyDescent="0.4">
      <c r="A27">
        <v>19</v>
      </c>
      <c r="B27" s="12">
        <v>43831</v>
      </c>
      <c r="C27" s="13">
        <v>316</v>
      </c>
      <c r="D27" s="2">
        <f t="shared" si="4"/>
        <v>433.54166666666669</v>
      </c>
      <c r="E27" s="2">
        <f t="shared" si="3"/>
        <v>433.3537</v>
      </c>
      <c r="F27" s="3">
        <f t="shared" si="5"/>
        <v>0.72888034598750595</v>
      </c>
    </row>
    <row r="28" spans="1:7" x14ac:dyDescent="0.4">
      <c r="A28">
        <v>20</v>
      </c>
      <c r="B28" s="14" t="s">
        <v>8</v>
      </c>
      <c r="C28" s="13">
        <v>312</v>
      </c>
      <c r="D28" s="2">
        <f t="shared" si="4"/>
        <v>442.875</v>
      </c>
      <c r="E28" s="2">
        <f t="shared" si="3"/>
        <v>439.89600000000002</v>
      </c>
      <c r="F28" s="3">
        <f t="shared" si="5"/>
        <v>0.70448772226926337</v>
      </c>
    </row>
    <row r="29" spans="1:7" x14ac:dyDescent="0.4">
      <c r="A29">
        <v>21</v>
      </c>
      <c r="B29" s="14" t="s">
        <v>9</v>
      </c>
      <c r="C29" s="13">
        <v>443</v>
      </c>
      <c r="D29" s="2">
        <f t="shared" si="4"/>
        <v>449.08333333333331</v>
      </c>
      <c r="E29" s="2">
        <f t="shared" si="3"/>
        <v>446.43830000000003</v>
      </c>
      <c r="F29" s="3">
        <f t="shared" si="5"/>
        <v>0.98645388754871033</v>
      </c>
    </row>
    <row r="30" spans="1:7" x14ac:dyDescent="0.4">
      <c r="A30">
        <v>22</v>
      </c>
      <c r="B30" s="14" t="s">
        <v>10</v>
      </c>
      <c r="C30" s="13">
        <v>438</v>
      </c>
      <c r="D30" s="2">
        <f t="shared" si="4"/>
        <v>455.375</v>
      </c>
      <c r="E30" s="2">
        <f t="shared" si="3"/>
        <v>452.98059999999998</v>
      </c>
      <c r="F30" s="3">
        <f t="shared" si="5"/>
        <v>0.96184463354378258</v>
      </c>
    </row>
    <row r="31" spans="1:7" x14ac:dyDescent="0.4">
      <c r="A31">
        <v>23</v>
      </c>
      <c r="B31" s="14" t="s">
        <v>11</v>
      </c>
      <c r="C31" s="13">
        <v>394</v>
      </c>
      <c r="D31" s="2">
        <f t="shared" si="4"/>
        <v>463.41666666666669</v>
      </c>
      <c r="E31" s="2">
        <f t="shared" si="3"/>
        <v>459.52290000000005</v>
      </c>
      <c r="F31" s="3">
        <f t="shared" si="5"/>
        <v>0.85020679733860816</v>
      </c>
    </row>
    <row r="32" spans="1:7" x14ac:dyDescent="0.4">
      <c r="A32">
        <v>24</v>
      </c>
      <c r="B32" s="14" t="s">
        <v>12</v>
      </c>
      <c r="C32" s="13">
        <v>410</v>
      </c>
      <c r="D32" s="2">
        <f t="shared" si="4"/>
        <v>476.25</v>
      </c>
      <c r="E32" s="2">
        <f t="shared" si="3"/>
        <v>466.0652</v>
      </c>
      <c r="F32" s="3">
        <f t="shared" si="5"/>
        <v>0.86089238845144356</v>
      </c>
    </row>
    <row r="33" spans="1:7" x14ac:dyDescent="0.4">
      <c r="A33">
        <v>25</v>
      </c>
      <c r="B33" s="14" t="s">
        <v>13</v>
      </c>
      <c r="C33" s="13">
        <v>617</v>
      </c>
      <c r="E33" s="2">
        <f t="shared" si="3"/>
        <v>472.60750000000002</v>
      </c>
    </row>
    <row r="34" spans="1:7" x14ac:dyDescent="0.4">
      <c r="A34">
        <v>26</v>
      </c>
      <c r="B34" s="14" t="s">
        <v>14</v>
      </c>
      <c r="C34" s="13">
        <v>409</v>
      </c>
      <c r="E34" s="2">
        <f t="shared" si="3"/>
        <v>479.14980000000003</v>
      </c>
    </row>
    <row r="35" spans="1:7" x14ac:dyDescent="0.4">
      <c r="A35">
        <v>27</v>
      </c>
      <c r="B35" s="14" t="s">
        <v>15</v>
      </c>
      <c r="C35" s="13">
        <v>349</v>
      </c>
      <c r="E35" s="2">
        <f t="shared" si="3"/>
        <v>485.69209999999998</v>
      </c>
    </row>
    <row r="36" spans="1:7" x14ac:dyDescent="0.4">
      <c r="A36">
        <v>28</v>
      </c>
      <c r="B36" s="14" t="s">
        <v>16</v>
      </c>
      <c r="C36" s="13">
        <v>483</v>
      </c>
      <c r="E36" s="2">
        <f t="shared" si="3"/>
        <v>492.23440000000005</v>
      </c>
    </row>
    <row r="37" spans="1:7" x14ac:dyDescent="0.4">
      <c r="A37">
        <v>29</v>
      </c>
      <c r="B37" s="14" t="s">
        <v>17</v>
      </c>
      <c r="C37" s="13">
        <v>503</v>
      </c>
      <c r="E37" s="2">
        <f t="shared" si="3"/>
        <v>498.77670000000001</v>
      </c>
    </row>
    <row r="38" spans="1:7" x14ac:dyDescent="0.4">
      <c r="A38" s="15">
        <v>30</v>
      </c>
      <c r="B38" s="16" t="s">
        <v>18</v>
      </c>
      <c r="C38" s="17">
        <v>1144</v>
      </c>
      <c r="D38" s="19"/>
      <c r="E38" s="19">
        <f t="shared" si="3"/>
        <v>505.31900000000002</v>
      </c>
      <c r="F38" s="20"/>
      <c r="G38" s="20"/>
    </row>
    <row r="39" spans="1:7" x14ac:dyDescent="0.4">
      <c r="A39">
        <v>31</v>
      </c>
      <c r="B39" s="12">
        <v>43831</v>
      </c>
      <c r="C39" s="13"/>
      <c r="E39" s="2">
        <f t="shared" si="3"/>
        <v>511.86130000000003</v>
      </c>
    </row>
    <row r="40" spans="1:7" x14ac:dyDescent="0.4">
      <c r="A40">
        <v>32</v>
      </c>
      <c r="B40" s="14" t="s">
        <v>8</v>
      </c>
      <c r="C40" s="13"/>
      <c r="E40" s="2">
        <f t="shared" si="3"/>
        <v>518.40359999999998</v>
      </c>
    </row>
    <row r="41" spans="1:7" x14ac:dyDescent="0.4">
      <c r="A41">
        <v>33</v>
      </c>
      <c r="B41" s="14" t="s">
        <v>9</v>
      </c>
      <c r="C41" s="13"/>
      <c r="E41" s="2">
        <f t="shared" si="3"/>
        <v>524.94590000000005</v>
      </c>
    </row>
    <row r="42" spans="1:7" x14ac:dyDescent="0.4">
      <c r="A42">
        <v>34</v>
      </c>
      <c r="B42" s="14" t="s">
        <v>10</v>
      </c>
      <c r="C42" s="13"/>
      <c r="E42" s="2">
        <f t="shared" si="3"/>
        <v>531.48820000000001</v>
      </c>
    </row>
    <row r="43" spans="1:7" x14ac:dyDescent="0.4">
      <c r="A43">
        <v>35</v>
      </c>
      <c r="B43" s="14" t="s">
        <v>11</v>
      </c>
      <c r="C43" s="13"/>
      <c r="E43" s="2">
        <f t="shared" si="3"/>
        <v>538.03050000000007</v>
      </c>
    </row>
    <row r="44" spans="1:7" x14ac:dyDescent="0.4">
      <c r="A44">
        <v>36</v>
      </c>
      <c r="B44" s="14" t="s">
        <v>12</v>
      </c>
      <c r="C44" s="13"/>
      <c r="E44" s="2">
        <f t="shared" si="3"/>
        <v>544.57280000000003</v>
      </c>
    </row>
    <row r="45" spans="1:7" x14ac:dyDescent="0.4">
      <c r="A45">
        <v>37</v>
      </c>
      <c r="B45" s="14" t="s">
        <v>13</v>
      </c>
      <c r="C45" s="13"/>
      <c r="E45" s="2">
        <f t="shared" si="3"/>
        <v>551.11509999999998</v>
      </c>
    </row>
    <row r="46" spans="1:7" x14ac:dyDescent="0.4">
      <c r="A46">
        <v>38</v>
      </c>
      <c r="B46" s="14" t="s">
        <v>14</v>
      </c>
      <c r="C46" s="13"/>
      <c r="E46" s="2">
        <f t="shared" si="3"/>
        <v>557.65740000000005</v>
      </c>
    </row>
    <row r="47" spans="1:7" x14ac:dyDescent="0.4">
      <c r="A47">
        <v>39</v>
      </c>
      <c r="B47" s="14" t="s">
        <v>15</v>
      </c>
      <c r="C47" s="13"/>
      <c r="E47" s="2">
        <f t="shared" si="3"/>
        <v>564.19970000000001</v>
      </c>
    </row>
    <row r="48" spans="1:7" x14ac:dyDescent="0.4">
      <c r="A48">
        <v>40</v>
      </c>
      <c r="B48" s="14" t="s">
        <v>16</v>
      </c>
      <c r="C48" s="13"/>
      <c r="E48" s="2">
        <f t="shared" si="3"/>
        <v>570.74199999999996</v>
      </c>
    </row>
    <row r="49" spans="1:8" x14ac:dyDescent="0.4">
      <c r="A49">
        <v>41</v>
      </c>
      <c r="B49" s="14" t="s">
        <v>17</v>
      </c>
      <c r="C49" s="13"/>
      <c r="E49" s="2">
        <f t="shared" si="3"/>
        <v>577.28430000000003</v>
      </c>
    </row>
    <row r="50" spans="1:8" x14ac:dyDescent="0.4">
      <c r="A50" s="34">
        <v>42</v>
      </c>
      <c r="B50" s="22" t="s">
        <v>18</v>
      </c>
      <c r="C50" s="17"/>
      <c r="D50" s="19"/>
      <c r="E50" s="19">
        <f t="shared" si="3"/>
        <v>583.82659999999998</v>
      </c>
      <c r="F50" s="20"/>
      <c r="G50" s="20"/>
      <c r="H50" s="29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B7A31-8291-4E2C-9FBC-D4A369B33CB7}">
  <dimension ref="A1:J50"/>
  <sheetViews>
    <sheetView tabSelected="1" workbookViewId="0">
      <pane ySplit="2" topLeftCell="A39" activePane="bottomLeft" state="frozen"/>
      <selection pane="bottomLeft" activeCell="L27" sqref="L27"/>
    </sheetView>
  </sheetViews>
  <sheetFormatPr defaultRowHeight="18.75" x14ac:dyDescent="0.4"/>
  <cols>
    <col min="1" max="1" width="5.875" customWidth="1"/>
    <col min="2" max="2" width="10.25" style="24" bestFit="1" customWidth="1"/>
    <col min="3" max="3" width="11.625" customWidth="1"/>
    <col min="4" max="5" width="14.75" style="2" customWidth="1"/>
    <col min="6" max="6" width="13.125" style="3" customWidth="1"/>
    <col min="7" max="7" width="14.875" style="3" customWidth="1"/>
    <col min="8" max="8" width="14.5" style="4" customWidth="1"/>
    <col min="9" max="9" width="12.375" style="2" customWidth="1"/>
    <col min="10" max="10" width="11.375" customWidth="1"/>
    <col min="11" max="11" width="10.875" customWidth="1"/>
  </cols>
  <sheetData>
    <row r="1" spans="1:9" x14ac:dyDescent="0.4">
      <c r="B1" s="1" t="s">
        <v>0</v>
      </c>
    </row>
    <row r="2" spans="1:9" s="11" customFormat="1" x14ac:dyDescent="0.4">
      <c r="A2" s="5" t="s">
        <v>1</v>
      </c>
      <c r="B2" s="6"/>
      <c r="C2" s="7" t="s">
        <v>2</v>
      </c>
      <c r="D2" s="8" t="s">
        <v>3</v>
      </c>
      <c r="E2" s="8" t="s">
        <v>19</v>
      </c>
      <c r="F2" s="9" t="s">
        <v>4</v>
      </c>
      <c r="G2" s="9" t="s">
        <v>5</v>
      </c>
      <c r="H2" s="10" t="s">
        <v>6</v>
      </c>
      <c r="I2" s="8" t="s">
        <v>7</v>
      </c>
    </row>
    <row r="3" spans="1:9" x14ac:dyDescent="0.4">
      <c r="B3" s="12">
        <v>43101</v>
      </c>
      <c r="C3" s="13">
        <v>219</v>
      </c>
    </row>
    <row r="4" spans="1:9" x14ac:dyDescent="0.4">
      <c r="B4" s="14" t="s">
        <v>8</v>
      </c>
      <c r="C4" s="13">
        <v>217</v>
      </c>
    </row>
    <row r="5" spans="1:9" x14ac:dyDescent="0.4">
      <c r="B5" s="14" t="s">
        <v>9</v>
      </c>
      <c r="C5" s="13">
        <v>307</v>
      </c>
    </row>
    <row r="6" spans="1:9" x14ac:dyDescent="0.4">
      <c r="B6" s="14" t="s">
        <v>10</v>
      </c>
      <c r="C6" s="13">
        <v>284</v>
      </c>
    </row>
    <row r="7" spans="1:9" x14ac:dyDescent="0.4">
      <c r="B7" s="14" t="s">
        <v>11</v>
      </c>
      <c r="C7" s="13">
        <v>266</v>
      </c>
    </row>
    <row r="8" spans="1:9" x14ac:dyDescent="0.4">
      <c r="B8" s="14" t="s">
        <v>12</v>
      </c>
      <c r="C8" s="13">
        <v>271</v>
      </c>
    </row>
    <row r="9" spans="1:9" x14ac:dyDescent="0.4">
      <c r="A9">
        <v>1</v>
      </c>
      <c r="B9" s="14" t="s">
        <v>13</v>
      </c>
      <c r="C9" s="13">
        <v>387</v>
      </c>
      <c r="D9" s="2">
        <f t="shared" ref="D9:D14" si="0">(C3/2+SUM(C4:C14)+C15/2)/12</f>
        <v>325.54166666666669</v>
      </c>
      <c r="E9" s="2">
        <f>6.5423*A9+309.05</f>
        <v>315.59230000000002</v>
      </c>
      <c r="F9" s="3">
        <f t="shared" ref="F9:F14" si="1">C9/D9</f>
        <v>1.1887879175732752</v>
      </c>
      <c r="G9" s="3">
        <f>(F9*F21)^(1/2)</f>
        <v>1.207862820828995</v>
      </c>
      <c r="H9" s="27">
        <f>G9/$G$21*12</f>
        <v>1.21185450953215</v>
      </c>
    </row>
    <row r="10" spans="1:9" x14ac:dyDescent="0.4">
      <c r="A10">
        <v>2</v>
      </c>
      <c r="B10" s="14" t="s">
        <v>14</v>
      </c>
      <c r="C10" s="13">
        <v>270</v>
      </c>
      <c r="D10" s="2">
        <f t="shared" si="0"/>
        <v>329.125</v>
      </c>
      <c r="E10" s="2">
        <f t="shared" ref="E10:E50" si="2">6.5423*A10+309.05</f>
        <v>322.13460000000003</v>
      </c>
      <c r="F10" s="3">
        <f t="shared" si="1"/>
        <v>0.82035700721610327</v>
      </c>
      <c r="G10" s="3">
        <f t="shared" ref="G10:G20" si="3">(F10*F22)^(1/2)</f>
        <v>0.81299905203183698</v>
      </c>
      <c r="H10" s="27">
        <f t="shared" ref="H10:H20" si="4">G10/$G$21*12</f>
        <v>0.81568581337237056</v>
      </c>
    </row>
    <row r="11" spans="1:9" x14ac:dyDescent="0.4">
      <c r="A11">
        <v>3</v>
      </c>
      <c r="B11" s="14" t="s">
        <v>15</v>
      </c>
      <c r="C11" s="13">
        <v>232</v>
      </c>
      <c r="D11" s="2">
        <f t="shared" si="0"/>
        <v>332.95833333333331</v>
      </c>
      <c r="E11" s="2">
        <f t="shared" si="2"/>
        <v>328.67689999999999</v>
      </c>
      <c r="F11" s="3">
        <f t="shared" si="1"/>
        <v>0.6967838818671005</v>
      </c>
      <c r="G11" s="3">
        <f t="shared" si="3"/>
        <v>0.7069161418901061</v>
      </c>
      <c r="H11" s="27">
        <f t="shared" si="4"/>
        <v>0.7092523253779992</v>
      </c>
    </row>
    <row r="12" spans="1:9" x14ac:dyDescent="0.4">
      <c r="A12">
        <v>4</v>
      </c>
      <c r="B12" s="14" t="s">
        <v>16</v>
      </c>
      <c r="C12" s="13">
        <v>326</v>
      </c>
      <c r="D12" s="2">
        <f t="shared" si="0"/>
        <v>337.625</v>
      </c>
      <c r="E12" s="2">
        <f t="shared" si="2"/>
        <v>335.2192</v>
      </c>
      <c r="F12" s="3">
        <f t="shared" si="1"/>
        <v>0.96556830803406146</v>
      </c>
      <c r="G12" s="3">
        <f t="shared" si="3"/>
        <v>0.96038216673457133</v>
      </c>
      <c r="H12" s="27">
        <f t="shared" si="4"/>
        <v>0.96355599291711314</v>
      </c>
    </row>
    <row r="13" spans="1:9" x14ac:dyDescent="0.4">
      <c r="A13">
        <v>5</v>
      </c>
      <c r="B13" s="14" t="s">
        <v>17</v>
      </c>
      <c r="C13" s="13">
        <v>338</v>
      </c>
      <c r="D13" s="2">
        <f t="shared" si="0"/>
        <v>342.33333333333331</v>
      </c>
      <c r="E13" s="2">
        <f t="shared" si="2"/>
        <v>341.76150000000001</v>
      </c>
      <c r="F13" s="3">
        <f t="shared" si="1"/>
        <v>0.98734177215189878</v>
      </c>
      <c r="G13" s="3">
        <f t="shared" si="3"/>
        <v>0.97391498745730276</v>
      </c>
      <c r="H13" s="27">
        <f t="shared" si="4"/>
        <v>0.97713353627445942</v>
      </c>
    </row>
    <row r="14" spans="1:9" x14ac:dyDescent="0.4">
      <c r="A14" s="15">
        <v>6</v>
      </c>
      <c r="B14" s="16" t="s">
        <v>18</v>
      </c>
      <c r="C14" s="17">
        <v>768</v>
      </c>
      <c r="D14" s="30">
        <f t="shared" si="0"/>
        <v>346.58333333333331</v>
      </c>
      <c r="E14" s="19">
        <f t="shared" si="2"/>
        <v>348.30380000000002</v>
      </c>
      <c r="F14" s="20">
        <f t="shared" si="1"/>
        <v>2.2159172878095696</v>
      </c>
      <c r="G14" s="20">
        <f t="shared" si="3"/>
        <v>2.21332883001776</v>
      </c>
      <c r="H14" s="28">
        <f t="shared" si="4"/>
        <v>2.2206433358828264</v>
      </c>
      <c r="I14" s="19"/>
    </row>
    <row r="15" spans="1:9" x14ac:dyDescent="0.4">
      <c r="A15">
        <v>7</v>
      </c>
      <c r="B15" s="12">
        <v>43466</v>
      </c>
      <c r="C15" s="13">
        <v>262</v>
      </c>
      <c r="D15" s="2">
        <f>(C9/2+SUM(C10:C20)+C21/2)/12</f>
        <v>352.70833333333331</v>
      </c>
      <c r="E15" s="2">
        <f t="shared" si="2"/>
        <v>354.84610000000004</v>
      </c>
      <c r="F15" s="3">
        <f>C15/D15</f>
        <v>0.74282339043118728</v>
      </c>
      <c r="G15" s="3">
        <f t="shared" si="3"/>
        <v>0.73581884307558754</v>
      </c>
      <c r="H15" s="27">
        <f t="shared" si="4"/>
        <v>0.73825054286203984</v>
      </c>
    </row>
    <row r="16" spans="1:9" x14ac:dyDescent="0.4">
      <c r="A16">
        <v>8</v>
      </c>
      <c r="B16" s="14" t="s">
        <v>8</v>
      </c>
      <c r="C16" s="13">
        <v>260</v>
      </c>
      <c r="D16" s="2">
        <f t="shared" ref="D16:D32" si="5">(C10/2+SUM(C11:C21)+C22/2)/12</f>
        <v>358.75</v>
      </c>
      <c r="E16" s="2">
        <f t="shared" si="2"/>
        <v>361.38839999999999</v>
      </c>
      <c r="F16" s="3">
        <f t="shared" ref="F16:F32" si="6">C16/D16</f>
        <v>0.72473867595818819</v>
      </c>
      <c r="G16" s="3">
        <f t="shared" si="3"/>
        <v>0.71454146070485347</v>
      </c>
      <c r="H16" s="27">
        <f t="shared" si="4"/>
        <v>0.71690284399064241</v>
      </c>
    </row>
    <row r="17" spans="1:9" x14ac:dyDescent="0.4">
      <c r="A17">
        <v>9</v>
      </c>
      <c r="B17" s="14" t="s">
        <v>9</v>
      </c>
      <c r="C17" s="13">
        <v>356</v>
      </c>
      <c r="D17" s="2">
        <f t="shared" si="5"/>
        <v>363.20833333333331</v>
      </c>
      <c r="E17" s="2">
        <f t="shared" si="2"/>
        <v>367.9307</v>
      </c>
      <c r="F17" s="3">
        <f t="shared" si="6"/>
        <v>0.9801537226109901</v>
      </c>
      <c r="G17" s="3">
        <f t="shared" si="3"/>
        <v>0.98329875931222022</v>
      </c>
      <c r="H17" s="27">
        <f t="shared" si="4"/>
        <v>0.98654831918084751</v>
      </c>
    </row>
    <row r="18" spans="1:9" x14ac:dyDescent="0.4">
      <c r="A18">
        <v>10</v>
      </c>
      <c r="B18" s="14" t="s">
        <v>10</v>
      </c>
      <c r="C18" s="13">
        <v>347</v>
      </c>
      <c r="D18" s="2">
        <f t="shared" si="5"/>
        <v>368.33333333333331</v>
      </c>
      <c r="E18" s="2">
        <f t="shared" si="2"/>
        <v>374.47300000000001</v>
      </c>
      <c r="F18" s="3">
        <f t="shared" si="6"/>
        <v>0.942081447963801</v>
      </c>
      <c r="G18" s="3">
        <f t="shared" si="3"/>
        <v>0.95191175278233553</v>
      </c>
      <c r="H18" s="27">
        <f t="shared" si="4"/>
        <v>0.95505758633599513</v>
      </c>
    </row>
    <row r="19" spans="1:9" x14ac:dyDescent="0.4">
      <c r="A19">
        <v>11</v>
      </c>
      <c r="B19" s="14" t="s">
        <v>11</v>
      </c>
      <c r="C19" s="13">
        <v>316</v>
      </c>
      <c r="D19" s="2">
        <f t="shared" si="5"/>
        <v>373.70833333333331</v>
      </c>
      <c r="E19" s="2">
        <f t="shared" si="2"/>
        <v>381.01530000000002</v>
      </c>
      <c r="F19" s="3">
        <f t="shared" si="6"/>
        <v>0.84557921730404728</v>
      </c>
      <c r="G19" s="3">
        <f t="shared" si="3"/>
        <v>0.84788985029905917</v>
      </c>
      <c r="H19" s="27">
        <f t="shared" si="4"/>
        <v>0.85069191712204151</v>
      </c>
    </row>
    <row r="20" spans="1:9" x14ac:dyDescent="0.4">
      <c r="A20">
        <v>12</v>
      </c>
      <c r="B20" s="14" t="s">
        <v>12</v>
      </c>
      <c r="C20" s="13">
        <v>323</v>
      </c>
      <c r="D20" s="2">
        <f t="shared" si="5"/>
        <v>383.41666666666669</v>
      </c>
      <c r="E20" s="2">
        <f t="shared" si="2"/>
        <v>387.55759999999998</v>
      </c>
      <c r="F20" s="3">
        <f t="shared" si="6"/>
        <v>0.84242555966094324</v>
      </c>
      <c r="G20" s="3">
        <f t="shared" si="3"/>
        <v>0.85160891972140207</v>
      </c>
      <c r="H20" s="27">
        <f t="shared" si="4"/>
        <v>0.85442327715151567</v>
      </c>
    </row>
    <row r="21" spans="1:9" x14ac:dyDescent="0.4">
      <c r="A21">
        <v>13</v>
      </c>
      <c r="B21" s="14" t="s">
        <v>13</v>
      </c>
      <c r="C21" s="13">
        <v>482</v>
      </c>
      <c r="D21" s="2">
        <f t="shared" si="5"/>
        <v>392.75</v>
      </c>
      <c r="E21" s="2">
        <f t="shared" si="2"/>
        <v>394.09989999999999</v>
      </c>
      <c r="F21" s="3">
        <f t="shared" si="6"/>
        <v>1.2272437937619352</v>
      </c>
      <c r="G21" s="26">
        <f>SUM(G9:G20)</f>
        <v>11.960473584856029</v>
      </c>
      <c r="H21" s="25">
        <f>SUM(H9:H20)</f>
        <v>12</v>
      </c>
    </row>
    <row r="22" spans="1:9" x14ac:dyDescent="0.4">
      <c r="A22">
        <v>14</v>
      </c>
      <c r="B22" s="14" t="s">
        <v>14</v>
      </c>
      <c r="C22" s="13">
        <v>320</v>
      </c>
      <c r="D22" s="2">
        <f t="shared" si="5"/>
        <v>397.16666666666669</v>
      </c>
      <c r="E22" s="2">
        <f t="shared" si="2"/>
        <v>400.6422</v>
      </c>
      <c r="F22" s="3">
        <f t="shared" si="6"/>
        <v>0.80570709190096512</v>
      </c>
    </row>
    <row r="23" spans="1:9" x14ac:dyDescent="0.4">
      <c r="A23">
        <v>15</v>
      </c>
      <c r="B23" s="14" t="s">
        <v>15</v>
      </c>
      <c r="C23" s="13">
        <v>289</v>
      </c>
      <c r="D23" s="2">
        <f t="shared" si="5"/>
        <v>402.95833333333331</v>
      </c>
      <c r="E23" s="2">
        <f t="shared" si="2"/>
        <v>407.18450000000001</v>
      </c>
      <c r="F23" s="3">
        <f t="shared" si="6"/>
        <v>0.71719573984076113</v>
      </c>
    </row>
    <row r="24" spans="1:9" x14ac:dyDescent="0.4">
      <c r="A24">
        <v>16</v>
      </c>
      <c r="B24" s="14" t="s">
        <v>16</v>
      </c>
      <c r="C24" s="13">
        <v>392</v>
      </c>
      <c r="D24" s="2">
        <f t="shared" si="5"/>
        <v>410.375</v>
      </c>
      <c r="E24" s="2">
        <f t="shared" si="2"/>
        <v>413.72680000000003</v>
      </c>
      <c r="F24" s="3">
        <f t="shared" si="6"/>
        <v>0.95522388059701491</v>
      </c>
    </row>
    <row r="25" spans="1:9" x14ac:dyDescent="0.4">
      <c r="A25">
        <v>17</v>
      </c>
      <c r="B25" s="14" t="s">
        <v>17</v>
      </c>
      <c r="C25" s="13">
        <v>401</v>
      </c>
      <c r="D25" s="2">
        <f t="shared" si="5"/>
        <v>417.41666666666669</v>
      </c>
      <c r="E25" s="2">
        <f t="shared" si="2"/>
        <v>420.26909999999998</v>
      </c>
      <c r="F25" s="3">
        <f t="shared" si="6"/>
        <v>0.96067079257336785</v>
      </c>
    </row>
    <row r="26" spans="1:9" x14ac:dyDescent="0.4">
      <c r="A26" s="15">
        <v>18</v>
      </c>
      <c r="B26" s="16" t="s">
        <v>18</v>
      </c>
      <c r="C26" s="17">
        <v>938</v>
      </c>
      <c r="D26" s="30">
        <f t="shared" si="5"/>
        <v>424.29166666666669</v>
      </c>
      <c r="E26" s="19">
        <f t="shared" si="2"/>
        <v>426.81139999999999</v>
      </c>
      <c r="F26" s="20">
        <f t="shared" si="6"/>
        <v>2.2107433958558382</v>
      </c>
      <c r="G26" s="20"/>
      <c r="H26" s="21"/>
      <c r="I26" s="19"/>
    </row>
    <row r="27" spans="1:9" x14ac:dyDescent="0.4">
      <c r="A27">
        <v>19</v>
      </c>
      <c r="B27" s="12">
        <v>43831</v>
      </c>
      <c r="C27" s="13">
        <v>316</v>
      </c>
      <c r="D27" s="2">
        <f t="shared" si="5"/>
        <v>433.54166666666669</v>
      </c>
      <c r="E27" s="2">
        <f t="shared" si="2"/>
        <v>433.3537</v>
      </c>
      <c r="F27" s="3">
        <f t="shared" si="6"/>
        <v>0.72888034598750595</v>
      </c>
    </row>
    <row r="28" spans="1:9" x14ac:dyDescent="0.4">
      <c r="A28">
        <v>20</v>
      </c>
      <c r="B28" s="14" t="s">
        <v>8</v>
      </c>
      <c r="C28" s="13">
        <v>312</v>
      </c>
      <c r="D28" s="2">
        <f t="shared" si="5"/>
        <v>442.875</v>
      </c>
      <c r="E28" s="2">
        <f t="shared" si="2"/>
        <v>439.89600000000002</v>
      </c>
      <c r="F28" s="3">
        <f t="shared" si="6"/>
        <v>0.70448772226926337</v>
      </c>
    </row>
    <row r="29" spans="1:9" x14ac:dyDescent="0.4">
      <c r="A29">
        <v>21</v>
      </c>
      <c r="B29" s="14" t="s">
        <v>9</v>
      </c>
      <c r="C29" s="13">
        <v>443</v>
      </c>
      <c r="D29" s="2">
        <f t="shared" si="5"/>
        <v>449.08333333333331</v>
      </c>
      <c r="E29" s="2">
        <f t="shared" si="2"/>
        <v>446.43830000000003</v>
      </c>
      <c r="F29" s="3">
        <f t="shared" si="6"/>
        <v>0.98645388754871033</v>
      </c>
    </row>
    <row r="30" spans="1:9" x14ac:dyDescent="0.4">
      <c r="A30">
        <v>22</v>
      </c>
      <c r="B30" s="14" t="s">
        <v>10</v>
      </c>
      <c r="C30" s="13">
        <v>438</v>
      </c>
      <c r="D30" s="2">
        <f t="shared" si="5"/>
        <v>455.375</v>
      </c>
      <c r="E30" s="2">
        <f t="shared" si="2"/>
        <v>452.98059999999998</v>
      </c>
      <c r="F30" s="3">
        <f t="shared" si="6"/>
        <v>0.96184463354378258</v>
      </c>
    </row>
    <row r="31" spans="1:9" x14ac:dyDescent="0.4">
      <c r="A31">
        <v>23</v>
      </c>
      <c r="B31" s="14" t="s">
        <v>11</v>
      </c>
      <c r="C31" s="13">
        <v>394</v>
      </c>
      <c r="D31" s="2">
        <f t="shared" si="5"/>
        <v>463.41666666666669</v>
      </c>
      <c r="E31" s="2">
        <f t="shared" si="2"/>
        <v>459.52290000000005</v>
      </c>
      <c r="F31" s="3">
        <f t="shared" si="6"/>
        <v>0.85020679733860816</v>
      </c>
    </row>
    <row r="32" spans="1:9" x14ac:dyDescent="0.4">
      <c r="A32">
        <v>24</v>
      </c>
      <c r="B32" s="14" t="s">
        <v>12</v>
      </c>
      <c r="C32" s="13">
        <v>410</v>
      </c>
      <c r="D32" s="2">
        <f t="shared" si="5"/>
        <v>476.25</v>
      </c>
      <c r="E32" s="2">
        <f t="shared" si="2"/>
        <v>466.0652</v>
      </c>
      <c r="F32" s="3">
        <f t="shared" si="6"/>
        <v>0.86089238845144356</v>
      </c>
    </row>
    <row r="33" spans="1:9" x14ac:dyDescent="0.4">
      <c r="A33">
        <v>25</v>
      </c>
      <c r="B33" s="14" t="s">
        <v>13</v>
      </c>
      <c r="C33" s="13">
        <v>617</v>
      </c>
      <c r="E33" s="2">
        <f t="shared" si="2"/>
        <v>472.60750000000002</v>
      </c>
    </row>
    <row r="34" spans="1:9" x14ac:dyDescent="0.4">
      <c r="A34">
        <v>26</v>
      </c>
      <c r="B34" s="14" t="s">
        <v>14</v>
      </c>
      <c r="C34" s="13">
        <v>409</v>
      </c>
      <c r="E34" s="2">
        <f t="shared" si="2"/>
        <v>479.14980000000003</v>
      </c>
    </row>
    <row r="35" spans="1:9" x14ac:dyDescent="0.4">
      <c r="A35">
        <v>27</v>
      </c>
      <c r="B35" s="14" t="s">
        <v>15</v>
      </c>
      <c r="C35" s="13">
        <v>349</v>
      </c>
      <c r="E35" s="2">
        <f t="shared" si="2"/>
        <v>485.69209999999998</v>
      </c>
    </row>
    <row r="36" spans="1:9" x14ac:dyDescent="0.4">
      <c r="A36">
        <v>28</v>
      </c>
      <c r="B36" s="14" t="s">
        <v>16</v>
      </c>
      <c r="C36" s="13">
        <v>483</v>
      </c>
      <c r="E36" s="2">
        <f t="shared" si="2"/>
        <v>492.23440000000005</v>
      </c>
    </row>
    <row r="37" spans="1:9" x14ac:dyDescent="0.4">
      <c r="A37">
        <v>29</v>
      </c>
      <c r="B37" s="14" t="s">
        <v>17</v>
      </c>
      <c r="C37" s="13">
        <v>503</v>
      </c>
      <c r="E37" s="2">
        <f t="shared" si="2"/>
        <v>498.77670000000001</v>
      </c>
    </row>
    <row r="38" spans="1:9" x14ac:dyDescent="0.4">
      <c r="A38" s="15">
        <v>30</v>
      </c>
      <c r="B38" s="16" t="s">
        <v>18</v>
      </c>
      <c r="C38" s="17">
        <v>1144</v>
      </c>
      <c r="D38" s="19"/>
      <c r="E38" s="19">
        <f t="shared" si="2"/>
        <v>505.31900000000002</v>
      </c>
      <c r="F38" s="20"/>
      <c r="G38" s="20"/>
      <c r="H38" s="21"/>
      <c r="I38" s="19"/>
    </row>
    <row r="39" spans="1:9" x14ac:dyDescent="0.4">
      <c r="A39">
        <v>31</v>
      </c>
      <c r="B39" s="12">
        <v>44197</v>
      </c>
      <c r="C39" s="13"/>
      <c r="E39" s="2">
        <f t="shared" si="2"/>
        <v>511.86130000000003</v>
      </c>
      <c r="H39" s="27">
        <v>0.73825054286203984</v>
      </c>
      <c r="I39" s="32">
        <f>E39*H39</f>
        <v>377.88188259506944</v>
      </c>
    </row>
    <row r="40" spans="1:9" x14ac:dyDescent="0.4">
      <c r="A40">
        <v>32</v>
      </c>
      <c r="B40" s="14" t="s">
        <v>8</v>
      </c>
      <c r="C40" s="13"/>
      <c r="E40" s="2">
        <f t="shared" si="2"/>
        <v>518.40359999999998</v>
      </c>
      <c r="H40" s="27">
        <v>0.71690284399064241</v>
      </c>
      <c r="I40" s="33">
        <f t="shared" ref="I40:I50" si="7">E40*H40</f>
        <v>371.64501517498741</v>
      </c>
    </row>
    <row r="41" spans="1:9" x14ac:dyDescent="0.4">
      <c r="A41">
        <v>33</v>
      </c>
      <c r="B41" s="14" t="s">
        <v>9</v>
      </c>
      <c r="C41" s="13"/>
      <c r="E41" s="2">
        <f t="shared" si="2"/>
        <v>524.94590000000005</v>
      </c>
      <c r="H41" s="27">
        <v>0.98654831918084751</v>
      </c>
      <c r="I41" s="33">
        <f t="shared" si="7"/>
        <v>517.88449530587729</v>
      </c>
    </row>
    <row r="42" spans="1:9" x14ac:dyDescent="0.4">
      <c r="A42">
        <v>34</v>
      </c>
      <c r="B42" s="14" t="s">
        <v>10</v>
      </c>
      <c r="C42" s="13"/>
      <c r="E42" s="2">
        <f t="shared" si="2"/>
        <v>531.48820000000001</v>
      </c>
      <c r="H42" s="27">
        <v>0.95505758633599513</v>
      </c>
      <c r="I42" s="33">
        <f t="shared" si="7"/>
        <v>507.60183745806268</v>
      </c>
    </row>
    <row r="43" spans="1:9" x14ac:dyDescent="0.4">
      <c r="A43">
        <v>35</v>
      </c>
      <c r="B43" s="14" t="s">
        <v>11</v>
      </c>
      <c r="C43" s="13"/>
      <c r="E43" s="2">
        <f t="shared" si="2"/>
        <v>538.03050000000007</v>
      </c>
      <c r="H43" s="27">
        <v>0.85069191712204151</v>
      </c>
      <c r="I43" s="33">
        <f t="shared" si="7"/>
        <v>457.69819751513063</v>
      </c>
    </row>
    <row r="44" spans="1:9" x14ac:dyDescent="0.4">
      <c r="A44">
        <v>36</v>
      </c>
      <c r="B44" s="14" t="s">
        <v>12</v>
      </c>
      <c r="C44" s="13"/>
      <c r="E44" s="2">
        <f t="shared" si="2"/>
        <v>544.57280000000003</v>
      </c>
      <c r="H44" s="27">
        <v>0.85442327715151567</v>
      </c>
      <c r="I44" s="33">
        <f t="shared" si="7"/>
        <v>465.29567642357694</v>
      </c>
    </row>
    <row r="45" spans="1:9" x14ac:dyDescent="0.4">
      <c r="A45">
        <v>37</v>
      </c>
      <c r="B45" s="14" t="s">
        <v>13</v>
      </c>
      <c r="C45" s="13"/>
      <c r="E45" s="2">
        <f t="shared" si="2"/>
        <v>551.11509999999998</v>
      </c>
      <c r="H45" s="31">
        <v>1.21185450953215</v>
      </c>
      <c r="I45" s="33">
        <f t="shared" si="7"/>
        <v>667.87131920626177</v>
      </c>
    </row>
    <row r="46" spans="1:9" x14ac:dyDescent="0.4">
      <c r="A46">
        <v>38</v>
      </c>
      <c r="B46" s="14" t="s">
        <v>14</v>
      </c>
      <c r="C46" s="13"/>
      <c r="E46" s="2">
        <f t="shared" si="2"/>
        <v>557.65740000000005</v>
      </c>
      <c r="H46" s="31">
        <v>0.81568581337237056</v>
      </c>
      <c r="I46" s="33">
        <f t="shared" si="7"/>
        <v>454.87322990212147</v>
      </c>
    </row>
    <row r="47" spans="1:9" x14ac:dyDescent="0.4">
      <c r="A47">
        <v>39</v>
      </c>
      <c r="B47" s="14" t="s">
        <v>15</v>
      </c>
      <c r="C47" s="13"/>
      <c r="E47" s="2">
        <f t="shared" si="2"/>
        <v>564.19970000000001</v>
      </c>
      <c r="H47" s="31">
        <v>0.7092523253779992</v>
      </c>
      <c r="I47" s="33">
        <f t="shared" si="7"/>
        <v>400.15994920256952</v>
      </c>
    </row>
    <row r="48" spans="1:9" x14ac:dyDescent="0.4">
      <c r="A48">
        <v>40</v>
      </c>
      <c r="B48" s="14" t="s">
        <v>16</v>
      </c>
      <c r="C48" s="13"/>
      <c r="E48" s="2">
        <f t="shared" si="2"/>
        <v>570.74199999999996</v>
      </c>
      <c r="H48" s="31">
        <v>0.96355599291711314</v>
      </c>
      <c r="I48" s="33">
        <f t="shared" si="7"/>
        <v>549.94187450949892</v>
      </c>
    </row>
    <row r="49" spans="1:10" x14ac:dyDescent="0.4">
      <c r="A49">
        <v>41</v>
      </c>
      <c r="B49" s="14" t="s">
        <v>17</v>
      </c>
      <c r="C49" s="13"/>
      <c r="E49" s="2">
        <f t="shared" si="2"/>
        <v>577.28430000000003</v>
      </c>
      <c r="H49" s="31">
        <v>0.97713353627445942</v>
      </c>
      <c r="I49" s="33">
        <f t="shared" si="7"/>
        <v>564.083849494726</v>
      </c>
    </row>
    <row r="50" spans="1:10" x14ac:dyDescent="0.4">
      <c r="A50" s="15">
        <v>42</v>
      </c>
      <c r="B50" s="22" t="s">
        <v>18</v>
      </c>
      <c r="C50" s="17"/>
      <c r="D50" s="19"/>
      <c r="E50" s="19">
        <f t="shared" si="2"/>
        <v>583.82659999999998</v>
      </c>
      <c r="F50" s="20"/>
      <c r="G50" s="20"/>
      <c r="H50" s="28">
        <v>2.2206433358828264</v>
      </c>
      <c r="I50" s="23">
        <f t="shared" si="7"/>
        <v>1296.4706486011285</v>
      </c>
      <c r="J50" s="29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百貨店（1）</vt:lpstr>
      <vt:lpstr>EG入力用</vt:lpstr>
      <vt:lpstr>百貨店 (2)</vt:lpstr>
      <vt:lpstr>百貨店 (3)</vt:lpstr>
      <vt:lpstr>百貨店 (4)</vt:lpstr>
      <vt:lpstr>百貨店 (5)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</dc:creator>
  <cp:lastModifiedBy>ito</cp:lastModifiedBy>
  <dcterms:created xsi:type="dcterms:W3CDTF">2020-12-24T01:31:36Z</dcterms:created>
  <dcterms:modified xsi:type="dcterms:W3CDTF">2021-07-26T03:25:04Z</dcterms:modified>
</cp:coreProperties>
</file>