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OneDrive\ドキュメント\06JMAR\MDB講演会\統計分析力養成講座\"/>
    </mc:Choice>
  </mc:AlternateContent>
  <xr:revisionPtr revIDLastSave="0" documentId="13_ncr:1_{C061FB74-0894-4EEB-92E9-46D5B58D2862}" xr6:coauthVersionLast="47" xr6:coauthVersionMax="47" xr10:uidLastSave="{00000000-0000-0000-0000-000000000000}"/>
  <bookViews>
    <workbookView xWindow="28680" yWindow="-120" windowWidth="29040" windowHeight="15840" xr2:uid="{61611A19-602D-4CEA-8B61-3A7BB5A3D4B0}"/>
  </bookViews>
  <sheets>
    <sheet name="平均" sheetId="14" r:id="rId1"/>
    <sheet name="研修前後" sheetId="15" r:id="rId2"/>
    <sheet name="A・B支店" sheetId="12" r:id="rId3"/>
    <sheet name="違いの大きさ" sheetId="13" r:id="rId4"/>
    <sheet name="相関" sheetId="16" r:id="rId5"/>
    <sheet name="偏相関" sheetId="17" r:id="rId6"/>
    <sheet name="推移グラフ" sheetId="18" r:id="rId7"/>
    <sheet name="支店別売上高" sheetId="19" r:id="rId8"/>
    <sheet name="新製品と主力製品" sheetId="20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6" l="1"/>
  <c r="B16" i="12" l="1"/>
  <c r="C24" i="15"/>
  <c r="B24" i="15"/>
  <c r="C23" i="15"/>
  <c r="B23" i="15"/>
  <c r="C22" i="15"/>
  <c r="B22" i="15"/>
  <c r="C11" i="14"/>
  <c r="C10" i="14"/>
  <c r="C4" i="14"/>
  <c r="C5" i="14"/>
  <c r="C6" i="14"/>
  <c r="C7" i="14"/>
  <c r="C8" i="14"/>
  <c r="C9" i="14"/>
  <c r="C3" i="14"/>
  <c r="G16" i="12" l="1"/>
  <c r="G15" i="12"/>
  <c r="I14" i="12"/>
  <c r="I13" i="12"/>
  <c r="I12" i="12"/>
  <c r="I11" i="12"/>
  <c r="I10" i="12"/>
  <c r="H9" i="12"/>
  <c r="I9" i="12" s="1"/>
  <c r="I8" i="12"/>
  <c r="H7" i="12"/>
  <c r="I6" i="12"/>
  <c r="I5" i="12"/>
  <c r="I4" i="12"/>
  <c r="I3" i="12"/>
  <c r="B15" i="12"/>
  <c r="D14" i="12"/>
  <c r="D13" i="12"/>
  <c r="D12" i="12"/>
  <c r="D11" i="12"/>
  <c r="D10" i="12"/>
  <c r="D9" i="12"/>
  <c r="C8" i="12"/>
  <c r="C15" i="12" s="1"/>
  <c r="D7" i="12"/>
  <c r="D6" i="12"/>
  <c r="D5" i="12"/>
  <c r="D4" i="12"/>
  <c r="D3" i="12"/>
  <c r="H16" i="12" l="1"/>
  <c r="D15" i="12"/>
  <c r="H15" i="12"/>
  <c r="I7" i="12"/>
  <c r="C16" i="12"/>
  <c r="D8" i="12"/>
  <c r="I15" i="12" l="1"/>
</calcChain>
</file>

<file path=xl/sharedStrings.xml><?xml version="1.0" encoding="utf-8"?>
<sst xmlns="http://schemas.openxmlformats.org/spreadsheetml/2006/main" count="87" uniqueCount="48">
  <si>
    <t>説明前</t>
  </si>
  <si>
    <t>説明後</t>
  </si>
  <si>
    <t>売上高</t>
    <rPh sb="0" eb="2">
      <t>ウリアゲ</t>
    </rPh>
    <rPh sb="2" eb="3">
      <t>ダカ</t>
    </rPh>
    <phoneticPr fontId="1"/>
  </si>
  <si>
    <t>今年度</t>
    <rPh sb="0" eb="3">
      <t>コンネンド</t>
    </rPh>
    <phoneticPr fontId="1"/>
  </si>
  <si>
    <t>前年度</t>
    <rPh sb="0" eb="2">
      <t>ゼンネン</t>
    </rPh>
    <rPh sb="2" eb="3">
      <t>ド</t>
    </rPh>
    <phoneticPr fontId="1"/>
  </si>
  <si>
    <t>計</t>
    <rPh sb="0" eb="1">
      <t>ケイ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</si>
  <si>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</si>
  <si>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</si>
  <si>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</si>
  <si>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</si>
  <si>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</si>
  <si>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</si>
  <si>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</si>
  <si>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</si>
  <si>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</si>
  <si>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</si>
  <si>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</si>
  <si>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</si>
  <si>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前年同月比</t>
    <rPh sb="0" eb="2">
      <t>ゼンネン</t>
    </rPh>
    <rPh sb="2" eb="5">
      <t>ドウゲツヒ</t>
    </rPh>
    <phoneticPr fontId="1"/>
  </si>
  <si>
    <t>標準偏差</t>
    <rPh sb="0" eb="2">
      <t>ヒョウジュン</t>
    </rPh>
    <rPh sb="2" eb="4">
      <t>ヘンサ</t>
    </rPh>
    <phoneticPr fontId="1"/>
  </si>
  <si>
    <t>Ａ支店</t>
    <rPh sb="1" eb="3">
      <t>シテン</t>
    </rPh>
    <phoneticPr fontId="1"/>
  </si>
  <si>
    <t>B支店</t>
    <rPh sb="1" eb="3">
      <t>シテン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</si>
  <si>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</si>
  <si>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</si>
  <si>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対前年比率</t>
    <rPh sb="0" eb="1">
      <t>タイ</t>
    </rPh>
    <rPh sb="1" eb="4">
      <t>ゼンネンヒ</t>
    </rPh>
    <rPh sb="4" eb="5">
      <t>リツ</t>
    </rPh>
    <phoneticPr fontId="1"/>
  </si>
  <si>
    <t>算術平均</t>
    <rPh sb="0" eb="2">
      <t>サンジュツ</t>
    </rPh>
    <rPh sb="2" eb="4">
      <t>ヘイキン</t>
    </rPh>
    <phoneticPr fontId="1"/>
  </si>
  <si>
    <t>幾何平均</t>
    <rPh sb="0" eb="4">
      <t>キカヘイキン</t>
    </rPh>
    <phoneticPr fontId="1"/>
  </si>
  <si>
    <t>研修前</t>
    <rPh sb="0" eb="2">
      <t>ケンシュウ</t>
    </rPh>
    <rPh sb="2" eb="3">
      <t>マエ</t>
    </rPh>
    <phoneticPr fontId="1"/>
  </si>
  <si>
    <t>研修後</t>
    <rPh sb="0" eb="3">
      <t>ケンシュウゴ</t>
    </rPh>
    <phoneticPr fontId="1"/>
  </si>
  <si>
    <t>平均値</t>
    <rPh sb="0" eb="3">
      <t>ヘイキンチ</t>
    </rPh>
    <phoneticPr fontId="1"/>
  </si>
  <si>
    <t>分散</t>
    <rPh sb="0" eb="2">
      <t>ブンサン</t>
    </rPh>
    <phoneticPr fontId="1"/>
  </si>
  <si>
    <t>標準偏差</t>
    <rPh sb="0" eb="4">
      <t>ヒョウジュンヘンサ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</si>
  <si>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</si>
  <si>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</si>
  <si>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DM発送数</t>
    <rPh sb="2" eb="4">
      <t>ハッソウ</t>
    </rPh>
    <rPh sb="4" eb="5">
      <t>スウ</t>
    </rPh>
    <phoneticPr fontId="1"/>
  </si>
  <si>
    <t>売上高</t>
  </si>
  <si>
    <t>相関係数</t>
    <rPh sb="0" eb="2">
      <t>ソウカン</t>
    </rPh>
    <rPh sb="2" eb="4">
      <t>ケイスウ</t>
    </rPh>
    <phoneticPr fontId="1"/>
  </si>
  <si>
    <t>広告費</t>
  </si>
  <si>
    <t>人口</t>
  </si>
  <si>
    <t>年度</t>
  </si>
  <si>
    <t>市場規模</t>
  </si>
  <si>
    <t>1月</t>
  </si>
  <si>
    <t>2月</t>
  </si>
  <si>
    <t>東北</t>
  </si>
  <si>
    <t>関東</t>
  </si>
  <si>
    <t>沖縄</t>
  </si>
  <si>
    <t>新製品</t>
    <rPh sb="0" eb="3">
      <t>シンセイヒン</t>
    </rPh>
    <phoneticPr fontId="1"/>
  </si>
  <si>
    <t>主力製品</t>
    <rPh sb="0" eb="4">
      <t>シュリョクセイヒン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</si>
</sst>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_ "/>
    <numFmt numFmtId="177" formatCode="#,##0_ "/>
    <numFmt numFmtId="178" formatCode="0_);[Red]\(0\)"/>
    <numFmt numFmtId="179" formatCode="#,##0_);[Red]\(#,##0\)"/>
    <numFmt numFmtId="180" formatCode="0_ "/>
    <numFmt numFmtId="181" formatCode="0.0%"/>
    <numFmt numFmtId="182" formatCode="0.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color rgb="FF000000"/>
      <name val="Arial"/>
      <family val="2"/>
    </font>
    <font>
      <sz val="12"/>
      <color rgb="FF000000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color rgb="FF59595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4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0" fontId="5" fillId="0" borderId="5" xfId="0" applyFont="1" applyBorder="1" applyAlignment="1">
      <alignment horizontal="center" vertical="center"/>
    </xf>
    <xf numFmtId="177" fontId="5" fillId="0" borderId="7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8" fontId="2" fillId="0" borderId="7" xfId="0" applyNumberFormat="1" applyFont="1" applyBorder="1">
      <alignment vertical="center"/>
    </xf>
    <xf numFmtId="179" fontId="2" fillId="0" borderId="7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>
      <alignment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82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right" vertical="center" wrapText="1" readingOrder="1"/>
    </xf>
    <xf numFmtId="3" fontId="0" fillId="0" borderId="0" xfId="0" applyNumberFormat="1" applyAlignment="1"/>
    <xf numFmtId="0" fontId="0" fillId="0" borderId="0" xfId="0" applyAlignment="1"/>
    <xf numFmtId="0" fontId="6" fillId="0" borderId="0" xfId="0" applyFont="1" applyAlignment="1">
      <alignment horizontal="center" vertical="center" wrapText="1" readingOrder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相関!$B$1</c:f>
              <c:strCache>
                <c:ptCount val="1"/>
                <c:pt idx="0">
                  <c:v>売上高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相関!$A$2:$A$11</c:f>
              <c:numCache>
                <c:formatCode>#,##0</c:formatCode>
                <c:ptCount val="10"/>
                <c:pt idx="0">
                  <c:v>92</c:v>
                </c:pt>
                <c:pt idx="1">
                  <c:v>93.35</c:v>
                </c:pt>
                <c:pt idx="2">
                  <c:v>298</c:v>
                </c:pt>
                <c:pt idx="3">
                  <c:v>78</c:v>
                </c:pt>
                <c:pt idx="4">
                  <c:v>181.27</c:v>
                </c:pt>
                <c:pt idx="5">
                  <c:v>108</c:v>
                </c:pt>
                <c:pt idx="6">
                  <c:v>133</c:v>
                </c:pt>
                <c:pt idx="7">
                  <c:v>72</c:v>
                </c:pt>
                <c:pt idx="8">
                  <c:v>243</c:v>
                </c:pt>
                <c:pt idx="9">
                  <c:v>13</c:v>
                </c:pt>
              </c:numCache>
            </c:numRef>
          </c:xVal>
          <c:yVal>
            <c:numRef>
              <c:f>相関!$B$2:$B$11</c:f>
              <c:numCache>
                <c:formatCode>General</c:formatCode>
                <c:ptCount val="10"/>
                <c:pt idx="0">
                  <c:v>40212</c:v>
                </c:pt>
                <c:pt idx="1">
                  <c:v>40801</c:v>
                </c:pt>
                <c:pt idx="2">
                  <c:v>125198</c:v>
                </c:pt>
                <c:pt idx="3">
                  <c:v>21772</c:v>
                </c:pt>
                <c:pt idx="4">
                  <c:v>52122</c:v>
                </c:pt>
                <c:pt idx="5">
                  <c:v>55200</c:v>
                </c:pt>
                <c:pt idx="6">
                  <c:v>54801</c:v>
                </c:pt>
                <c:pt idx="7">
                  <c:v>34411</c:v>
                </c:pt>
                <c:pt idx="8">
                  <c:v>79221</c:v>
                </c:pt>
                <c:pt idx="9">
                  <c:v>7801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7D-49A9-8FAF-17C9E6DE1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384056"/>
        <c:axId val="605382880"/>
      </c:scatterChart>
      <c:valAx>
        <c:axId val="605384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382880"/>
        <c:crosses val="autoZero"/>
        <c:crossBetween val="midCat"/>
      </c:valAx>
      <c:valAx>
        <c:axId val="60538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384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0</xdr:row>
      <xdr:rowOff>19050</xdr:rowOff>
    </xdr:from>
    <xdr:to>
      <xdr:col>10</xdr:col>
      <xdr:colOff>47625</xdr:colOff>
      <xdr:row>17</xdr:row>
      <xdr:rowOff>128587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8E9727E-AEB7-4560-AA4D-971ADCC41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88F6-BDE4-4B0C-9417-B91B95D1164A}">
  <dimension ref="A1:C11"/>
  <sheetViews>
    <sheetView tabSelected="1" workbookViewId="0">
      <selection activeCell="E18" sqref="E18"/>
    </sheetView>
  </sheetViews>
  <sheetFormatPr defaultRowHeight="18.75" x14ac:dyDescent="0.4"/>
  <cols>
    <col min="1" max="1" width="10" customWidth="1"/>
    <col min="2" max="2" width="11.125" customWidth="1"/>
    <col min="3" max="3" width="11" customWidth="1"/>
  </cols>
  <sheetData>
    <row r="1" spans="1:3" x14ac:dyDescent="0.4">
      <c r="A1" s="24"/>
      <c r="B1" s="5" t="s">
        <v>2</v>
      </c>
      <c r="C1" s="24" t="s">
        <v>24</v>
      </c>
    </row>
    <row r="2" spans="1:3" x14ac:dyDescent="0.4">
      <c r="A2" s="1">
        <v>2013</v>
      </c>
      <c r="B2" s="25">
        <v>29306</v>
      </c>
      <c r="C2" s="23"/>
    </row>
    <row r="3" spans="1:3" x14ac:dyDescent="0.4">
      <c r="A3" s="1">
        <v>2014</v>
      </c>
      <c r="B3" s="25">
        <v>31298</v>
      </c>
      <c r="C3" s="20">
        <f>B3/B2</f>
        <v>1.0679724288541597</v>
      </c>
    </row>
    <row r="4" spans="1:3" x14ac:dyDescent="0.4">
      <c r="A4" s="1">
        <v>2015</v>
      </c>
      <c r="B4" s="25">
        <v>34536</v>
      </c>
      <c r="C4" s="20">
        <f t="shared" ref="C4:C9" si="0">B4/B3</f>
        <v>1.1034570899098983</v>
      </c>
    </row>
    <row r="5" spans="1:3" x14ac:dyDescent="0.4">
      <c r="A5" s="1">
        <v>2016</v>
      </c>
      <c r="B5" s="25">
        <v>33971</v>
      </c>
      <c r="C5" s="20">
        <f t="shared" si="0"/>
        <v>0.98364025943942557</v>
      </c>
    </row>
    <row r="6" spans="1:3" x14ac:dyDescent="0.4">
      <c r="A6" s="1">
        <v>2017</v>
      </c>
      <c r="B6" s="25">
        <v>35829</v>
      </c>
      <c r="C6" s="20">
        <f t="shared" si="0"/>
        <v>1.0546937093403197</v>
      </c>
    </row>
    <row r="7" spans="1:3" x14ac:dyDescent="0.4">
      <c r="A7" s="1">
        <v>2018</v>
      </c>
      <c r="B7" s="25">
        <v>36747</v>
      </c>
      <c r="C7" s="20">
        <f t="shared" si="0"/>
        <v>1.0256217030896759</v>
      </c>
    </row>
    <row r="8" spans="1:3" x14ac:dyDescent="0.4">
      <c r="A8" s="1">
        <v>2019</v>
      </c>
      <c r="B8" s="25">
        <v>36886</v>
      </c>
      <c r="C8" s="20">
        <f t="shared" si="0"/>
        <v>1.0037826217106158</v>
      </c>
    </row>
    <row r="9" spans="1:3" x14ac:dyDescent="0.4">
      <c r="A9" s="24">
        <v>2020</v>
      </c>
      <c r="B9" s="26">
        <v>38925</v>
      </c>
      <c r="C9" s="27">
        <f t="shared" si="0"/>
        <v>1.0552784254188581</v>
      </c>
    </row>
    <row r="10" spans="1:3" x14ac:dyDescent="0.4">
      <c r="A10" s="1" t="s">
        <v>25</v>
      </c>
      <c r="C10" s="20">
        <f>AVERAGE(C3:C9)</f>
        <v>1.0420637482518504</v>
      </c>
    </row>
    <row r="11" spans="1:3" x14ac:dyDescent="0.4">
      <c r="A11" s="1" t="s">
        <v>26</v>
      </c>
      <c r="C11" s="28">
        <f>(B9/B2)^(1/7)</f>
        <v>1.0413825510841663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689BD-BDE1-46BF-9614-01765DF2CE66}">
  <dimension ref="A1:C24"/>
  <sheetViews>
    <sheetView workbookViewId="0">
      <selection activeCell="B24" sqref="B24"/>
    </sheetView>
  </sheetViews>
  <sheetFormatPr defaultRowHeight="18.75" x14ac:dyDescent="0.4"/>
  <sheetData>
    <row r="1" spans="1:3" x14ac:dyDescent="0.4">
      <c r="A1" s="1"/>
      <c r="B1" s="1" t="s">
        <v>27</v>
      </c>
      <c r="C1" s="1" t="s">
        <v>28</v>
      </c>
    </row>
    <row r="2" spans="1:3" x14ac:dyDescent="0.4">
      <c r="B2">
        <v>70</v>
      </c>
      <c r="C2">
        <v>72</v>
      </c>
    </row>
    <row r="3" spans="1:3" x14ac:dyDescent="0.4">
      <c r="B3">
        <v>56</v>
      </c>
      <c r="C3">
        <v>31</v>
      </c>
    </row>
    <row r="4" spans="1:3" x14ac:dyDescent="0.4">
      <c r="B4">
        <v>89</v>
      </c>
      <c r="C4">
        <v>95</v>
      </c>
    </row>
    <row r="5" spans="1:3" x14ac:dyDescent="0.4">
      <c r="B5">
        <v>27</v>
      </c>
      <c r="C5">
        <v>36</v>
      </c>
    </row>
    <row r="6" spans="1:3" x14ac:dyDescent="0.4">
      <c r="B6">
        <v>69</v>
      </c>
      <c r="C6">
        <v>89</v>
      </c>
    </row>
    <row r="7" spans="1:3" x14ac:dyDescent="0.4">
      <c r="B7">
        <v>57</v>
      </c>
      <c r="C7">
        <v>88</v>
      </c>
    </row>
    <row r="8" spans="1:3" x14ac:dyDescent="0.4">
      <c r="B8">
        <v>69</v>
      </c>
      <c r="C8">
        <v>89</v>
      </c>
    </row>
    <row r="9" spans="1:3" x14ac:dyDescent="0.4">
      <c r="B9">
        <v>50</v>
      </c>
      <c r="C9">
        <v>76</v>
      </c>
    </row>
    <row r="10" spans="1:3" x14ac:dyDescent="0.4">
      <c r="B10">
        <v>33</v>
      </c>
      <c r="C10">
        <v>28</v>
      </c>
    </row>
    <row r="11" spans="1:3" x14ac:dyDescent="0.4">
      <c r="B11">
        <v>67</v>
      </c>
      <c r="C11">
        <v>47</v>
      </c>
    </row>
    <row r="12" spans="1:3" x14ac:dyDescent="0.4">
      <c r="B12">
        <v>37</v>
      </c>
      <c r="C12">
        <v>23</v>
      </c>
    </row>
    <row r="13" spans="1:3" x14ac:dyDescent="0.4">
      <c r="B13">
        <v>49</v>
      </c>
      <c r="C13">
        <v>28</v>
      </c>
    </row>
    <row r="14" spans="1:3" x14ac:dyDescent="0.4">
      <c r="B14">
        <v>98</v>
      </c>
      <c r="C14">
        <v>96</v>
      </c>
    </row>
    <row r="15" spans="1:3" x14ac:dyDescent="0.4">
      <c r="B15">
        <v>69</v>
      </c>
      <c r="C15">
        <v>48</v>
      </c>
    </row>
    <row r="16" spans="1:3" x14ac:dyDescent="0.4">
      <c r="B16">
        <v>68</v>
      </c>
      <c r="C16">
        <v>51</v>
      </c>
    </row>
    <row r="17" spans="1:3" x14ac:dyDescent="0.4">
      <c r="B17">
        <v>25</v>
      </c>
      <c r="C17">
        <v>20</v>
      </c>
    </row>
    <row r="18" spans="1:3" x14ac:dyDescent="0.4">
      <c r="B18">
        <v>65</v>
      </c>
      <c r="C18">
        <v>33</v>
      </c>
    </row>
    <row r="19" spans="1:3" x14ac:dyDescent="0.4">
      <c r="B19">
        <v>67</v>
      </c>
      <c r="C19">
        <v>91</v>
      </c>
    </row>
    <row r="20" spans="1:3" x14ac:dyDescent="0.4">
      <c r="B20">
        <v>33</v>
      </c>
      <c r="C20">
        <v>27</v>
      </c>
    </row>
    <row r="21" spans="1:3" x14ac:dyDescent="0.4">
      <c r="A21" s="2"/>
      <c r="B21" s="2">
        <v>68</v>
      </c>
      <c r="C21" s="2">
        <v>98</v>
      </c>
    </row>
    <row r="22" spans="1:3" x14ac:dyDescent="0.4">
      <c r="A22" t="s">
        <v>29</v>
      </c>
      <c r="B22" s="29">
        <f>AVERAGE(B2:B21)</f>
        <v>58.3</v>
      </c>
      <c r="C22" s="29">
        <f>AVERAGE(C2:C21)</f>
        <v>58.3</v>
      </c>
    </row>
    <row r="23" spans="1:3" x14ac:dyDescent="0.4">
      <c r="A23" t="s">
        <v>30</v>
      </c>
      <c r="B23" s="29">
        <f>VARP(B2:B21)</f>
        <v>368.41</v>
      </c>
      <c r="C23" s="29">
        <f>VARP(C2:C21)</f>
        <v>819.01</v>
      </c>
    </row>
    <row r="24" spans="1:3" x14ac:dyDescent="0.4">
      <c r="A24" t="s">
        <v>31</v>
      </c>
      <c r="B24" s="29">
        <f>_xlfn.STDEV.P(B2:B21)</f>
        <v>19.194009482127491</v>
      </c>
      <c r="C24" s="29">
        <f>STDEVP(C2:C21)</f>
        <v>28.618350756114509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F62E-A7DF-427C-A25B-FBE588F32911}">
  <dimension ref="A1:K17"/>
  <sheetViews>
    <sheetView workbookViewId="0">
      <selection activeCell="F26" sqref="F26"/>
    </sheetView>
  </sheetViews>
  <sheetFormatPr defaultRowHeight="18.75" x14ac:dyDescent="0.4"/>
  <cols>
    <col min="4" max="4" width="10.875" customWidth="1"/>
    <col min="5" max="5" width="6" customWidth="1"/>
  </cols>
  <sheetData>
    <row r="1" spans="1:11" x14ac:dyDescent="0.4">
      <c r="A1" t="s">
        <v>20</v>
      </c>
      <c r="F1" t="s">
        <v>21</v>
      </c>
      <c r="K1" s="21"/>
    </row>
    <row r="2" spans="1:11" x14ac:dyDescent="0.4">
      <c r="A2" s="7"/>
      <c r="B2" s="7" t="s">
        <v>4</v>
      </c>
      <c r="C2" s="8" t="s">
        <v>3</v>
      </c>
      <c r="D2" s="16" t="s">
        <v>18</v>
      </c>
      <c r="E2" s="3"/>
      <c r="F2" s="7"/>
      <c r="G2" s="7" t="s">
        <v>4</v>
      </c>
      <c r="H2" s="8" t="s">
        <v>3</v>
      </c>
      <c r="I2" s="16" t="s">
        <v>18</v>
      </c>
      <c r="K2" s="21"/>
    </row>
    <row r="3" spans="1:11" x14ac:dyDescent="0.4">
      <c r="A3" s="7" t="s">
        <v>6</v>
      </c>
      <c r="B3" s="17">
        <v>235</v>
      </c>
      <c r="C3" s="10">
        <v>250</v>
      </c>
      <c r="D3" s="11">
        <f>C3/B3</f>
        <v>1.0638297872340425</v>
      </c>
      <c r="F3" s="7" t="s">
        <v>6</v>
      </c>
      <c r="G3" s="13">
        <v>235</v>
      </c>
      <c r="H3" s="14">
        <v>230</v>
      </c>
      <c r="I3" s="11">
        <f>H3/G3</f>
        <v>0.97872340425531912</v>
      </c>
      <c r="K3" s="21"/>
    </row>
    <row r="4" spans="1:11" x14ac:dyDescent="0.4">
      <c r="A4" s="7" t="s">
        <v>7</v>
      </c>
      <c r="B4" s="17">
        <v>246</v>
      </c>
      <c r="C4" s="10">
        <v>261</v>
      </c>
      <c r="D4" s="11">
        <f t="shared" ref="D4:D15" si="0">C4/B4</f>
        <v>1.0609756097560976</v>
      </c>
      <c r="F4" s="7" t="s">
        <v>7</v>
      </c>
      <c r="G4" s="13">
        <v>246</v>
      </c>
      <c r="H4" s="14">
        <v>242</v>
      </c>
      <c r="I4" s="11">
        <f t="shared" ref="I4:I15" si="1">H4/G4</f>
        <v>0.98373983739837401</v>
      </c>
      <c r="K4" s="21"/>
    </row>
    <row r="5" spans="1:11" x14ac:dyDescent="0.4">
      <c r="A5" s="7" t="s">
        <v>8</v>
      </c>
      <c r="B5" s="17">
        <v>251</v>
      </c>
      <c r="C5" s="10">
        <v>269</v>
      </c>
      <c r="D5" s="11">
        <f t="shared" si="0"/>
        <v>1.0717131474103585</v>
      </c>
      <c r="F5" s="7" t="s">
        <v>8</v>
      </c>
      <c r="G5" s="13">
        <v>251</v>
      </c>
      <c r="H5" s="14">
        <v>241</v>
      </c>
      <c r="I5" s="11">
        <f t="shared" si="1"/>
        <v>0.96015936254980083</v>
      </c>
      <c r="K5" s="21"/>
    </row>
    <row r="6" spans="1:11" x14ac:dyDescent="0.4">
      <c r="A6" s="7" t="s">
        <v>9</v>
      </c>
      <c r="B6" s="17">
        <v>252</v>
      </c>
      <c r="C6" s="10">
        <v>268</v>
      </c>
      <c r="D6" s="11">
        <f t="shared" si="0"/>
        <v>1.0634920634920635</v>
      </c>
      <c r="F6" s="7" t="s">
        <v>9</v>
      </c>
      <c r="G6" s="13">
        <v>252</v>
      </c>
      <c r="H6" s="14">
        <v>248</v>
      </c>
      <c r="I6" s="11">
        <f t="shared" si="1"/>
        <v>0.98412698412698407</v>
      </c>
      <c r="K6" s="3"/>
    </row>
    <row r="7" spans="1:11" x14ac:dyDescent="0.4">
      <c r="A7" s="7" t="s">
        <v>10</v>
      </c>
      <c r="B7" s="17">
        <v>258</v>
      </c>
      <c r="C7" s="10">
        <v>279</v>
      </c>
      <c r="D7" s="11">
        <f t="shared" si="0"/>
        <v>1.0813953488372092</v>
      </c>
      <c r="F7" s="7" t="s">
        <v>10</v>
      </c>
      <c r="G7" s="13">
        <v>258</v>
      </c>
      <c r="H7" s="14">
        <f>G7*0.97</f>
        <v>250.26</v>
      </c>
      <c r="I7" s="11">
        <f t="shared" si="1"/>
        <v>0.97</v>
      </c>
      <c r="K7" s="3"/>
    </row>
    <row r="8" spans="1:11" x14ac:dyDescent="0.4">
      <c r="A8" s="7" t="s">
        <v>11</v>
      </c>
      <c r="B8" s="17">
        <v>249</v>
      </c>
      <c r="C8" s="10">
        <f>B8*1.07</f>
        <v>266.43</v>
      </c>
      <c r="D8" s="11">
        <f t="shared" si="0"/>
        <v>1.07</v>
      </c>
      <c r="F8" s="7" t="s">
        <v>11</v>
      </c>
      <c r="G8" s="13">
        <v>249</v>
      </c>
      <c r="H8" s="14">
        <v>241</v>
      </c>
      <c r="I8" s="11">
        <f t="shared" si="1"/>
        <v>0.96787148594377514</v>
      </c>
      <c r="K8" s="3"/>
    </row>
    <row r="9" spans="1:11" x14ac:dyDescent="0.4">
      <c r="A9" s="7" t="s">
        <v>12</v>
      </c>
      <c r="B9" s="17">
        <v>267</v>
      </c>
      <c r="C9" s="10">
        <v>288</v>
      </c>
      <c r="D9" s="11">
        <f t="shared" si="0"/>
        <v>1.0786516853932584</v>
      </c>
      <c r="F9" s="7" t="s">
        <v>12</v>
      </c>
      <c r="G9" s="13">
        <v>267</v>
      </c>
      <c r="H9" s="14">
        <f>G9*0.97</f>
        <v>258.99</v>
      </c>
      <c r="I9" s="11">
        <f t="shared" si="1"/>
        <v>0.97000000000000008</v>
      </c>
    </row>
    <row r="10" spans="1:11" x14ac:dyDescent="0.4">
      <c r="A10" s="7" t="s">
        <v>13</v>
      </c>
      <c r="B10" s="17">
        <v>246</v>
      </c>
      <c r="C10" s="10">
        <v>262</v>
      </c>
      <c r="D10" s="11">
        <f t="shared" si="0"/>
        <v>1.065040650406504</v>
      </c>
      <c r="F10" s="7" t="s">
        <v>13</v>
      </c>
      <c r="G10" s="13">
        <v>246</v>
      </c>
      <c r="H10" s="14">
        <v>240</v>
      </c>
      <c r="I10" s="11">
        <f t="shared" si="1"/>
        <v>0.97560975609756095</v>
      </c>
    </row>
    <row r="11" spans="1:11" x14ac:dyDescent="0.4">
      <c r="A11" s="7" t="s">
        <v>14</v>
      </c>
      <c r="B11" s="17">
        <v>250</v>
      </c>
      <c r="C11" s="10">
        <v>271</v>
      </c>
      <c r="D11" s="11">
        <f t="shared" si="0"/>
        <v>1.0840000000000001</v>
      </c>
      <c r="F11" s="7" t="s">
        <v>14</v>
      </c>
      <c r="G11" s="13">
        <v>250</v>
      </c>
      <c r="H11" s="14">
        <v>541</v>
      </c>
      <c r="I11" s="11">
        <f t="shared" si="1"/>
        <v>2.1640000000000001</v>
      </c>
    </row>
    <row r="12" spans="1:11" x14ac:dyDescent="0.4">
      <c r="A12" s="7" t="s">
        <v>15</v>
      </c>
      <c r="B12" s="17">
        <v>242</v>
      </c>
      <c r="C12" s="10">
        <v>263</v>
      </c>
      <c r="D12" s="11">
        <f t="shared" si="0"/>
        <v>1.0867768595041323</v>
      </c>
      <c r="F12" s="7" t="s">
        <v>15</v>
      </c>
      <c r="G12" s="13">
        <v>242</v>
      </c>
      <c r="H12" s="14">
        <v>233</v>
      </c>
      <c r="I12" s="11">
        <f t="shared" si="1"/>
        <v>0.96280991735537191</v>
      </c>
    </row>
    <row r="13" spans="1:11" x14ac:dyDescent="0.4">
      <c r="A13" s="7" t="s">
        <v>16</v>
      </c>
      <c r="B13" s="17">
        <v>249</v>
      </c>
      <c r="C13" s="10">
        <v>264</v>
      </c>
      <c r="D13" s="11">
        <f t="shared" si="0"/>
        <v>1.0602409638554218</v>
      </c>
      <c r="F13" s="7" t="s">
        <v>16</v>
      </c>
      <c r="G13" s="13">
        <v>249</v>
      </c>
      <c r="H13" s="14">
        <v>240</v>
      </c>
      <c r="I13" s="11">
        <f t="shared" si="1"/>
        <v>0.96385542168674698</v>
      </c>
    </row>
    <row r="14" spans="1:11" x14ac:dyDescent="0.4">
      <c r="A14" s="7" t="s">
        <v>17</v>
      </c>
      <c r="B14" s="17">
        <v>266</v>
      </c>
      <c r="C14" s="10">
        <v>284</v>
      </c>
      <c r="D14" s="11">
        <f t="shared" si="0"/>
        <v>1.0676691729323309</v>
      </c>
      <c r="F14" s="7" t="s">
        <v>17</v>
      </c>
      <c r="G14" s="13">
        <v>266</v>
      </c>
      <c r="H14" s="14">
        <v>260</v>
      </c>
      <c r="I14" s="11">
        <f t="shared" si="1"/>
        <v>0.97744360902255634</v>
      </c>
    </row>
    <row r="15" spans="1:11" x14ac:dyDescent="0.4">
      <c r="A15" s="12" t="s">
        <v>5</v>
      </c>
      <c r="B15" s="18">
        <f>SUM(B3:B14)</f>
        <v>3011</v>
      </c>
      <c r="C15" s="19">
        <f>SUM(C3:C14)</f>
        <v>3225.4300000000003</v>
      </c>
      <c r="D15" s="11">
        <f t="shared" si="0"/>
        <v>1.0712155430089672</v>
      </c>
      <c r="F15" s="12" t="s">
        <v>5</v>
      </c>
      <c r="G15" s="9">
        <f>SUM(G3:G14)</f>
        <v>3011</v>
      </c>
      <c r="H15" s="9">
        <f>SUM(H3:H14)</f>
        <v>3225.25</v>
      </c>
      <c r="I15" s="11">
        <f t="shared" si="1"/>
        <v>1.0711557622052474</v>
      </c>
    </row>
    <row r="16" spans="1:11" x14ac:dyDescent="0.4">
      <c r="A16" s="15" t="s">
        <v>19</v>
      </c>
      <c r="B16">
        <f>_xlfn.STDEV.P(B3:B14)</f>
        <v>8.788802851102961</v>
      </c>
      <c r="C16">
        <f>STDEVP(C3:C14)</f>
        <v>10.132680180430489</v>
      </c>
      <c r="F16" s="15" t="s">
        <v>19</v>
      </c>
      <c r="G16">
        <f>STDEVP(G3:G14)</f>
        <v>8.788802851102961</v>
      </c>
      <c r="H16">
        <f>STDEVP(H3:H14)</f>
        <v>82.539262117929283</v>
      </c>
    </row>
    <row r="17" spans="1:1" x14ac:dyDescent="0.4">
      <c r="A17" s="1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FC2A8-7F11-4FFE-8061-7BE5669A7F1E}">
  <dimension ref="A1:H12"/>
  <sheetViews>
    <sheetView workbookViewId="0">
      <selection activeCell="K20" sqref="K20"/>
    </sheetView>
  </sheetViews>
  <sheetFormatPr defaultRowHeight="18.75" x14ac:dyDescent="0.4"/>
  <sheetData>
    <row r="1" spans="1:8" x14ac:dyDescent="0.4">
      <c r="A1" t="s">
        <v>32</v>
      </c>
      <c r="D1" t="s">
        <v>33</v>
      </c>
    </row>
    <row r="2" spans="1:8" x14ac:dyDescent="0.4">
      <c r="A2" s="1" t="s">
        <v>22</v>
      </c>
      <c r="B2" s="1" t="s">
        <v>23</v>
      </c>
      <c r="D2" s="1" t="s">
        <v>22</v>
      </c>
      <c r="E2" s="1" t="s">
        <v>23</v>
      </c>
      <c r="G2" s="30" t="s">
        <v>0</v>
      </c>
      <c r="H2" s="30" t="s">
        <v>1</v>
      </c>
    </row>
    <row r="3" spans="1:8" x14ac:dyDescent="0.4">
      <c r="A3" s="22">
        <v>6</v>
      </c>
      <c r="B3" s="22">
        <v>7</v>
      </c>
      <c r="D3" s="22">
        <v>6</v>
      </c>
      <c r="E3" s="22">
        <v>7</v>
      </c>
      <c r="G3" s="31">
        <v>7</v>
      </c>
      <c r="H3" s="31">
        <v>7</v>
      </c>
    </row>
    <row r="4" spans="1:8" x14ac:dyDescent="0.4">
      <c r="A4" s="22">
        <v>4</v>
      </c>
      <c r="B4" s="22">
        <v>6</v>
      </c>
      <c r="D4" s="22">
        <v>4</v>
      </c>
      <c r="E4" s="22">
        <v>3</v>
      </c>
      <c r="G4" s="31">
        <v>3</v>
      </c>
      <c r="H4" s="31">
        <v>4</v>
      </c>
    </row>
    <row r="5" spans="1:8" x14ac:dyDescent="0.4">
      <c r="A5" s="22">
        <v>5</v>
      </c>
      <c r="B5" s="22">
        <v>7</v>
      </c>
      <c r="D5" s="22">
        <v>7</v>
      </c>
      <c r="E5" s="22">
        <v>8</v>
      </c>
      <c r="G5" s="31">
        <v>8</v>
      </c>
      <c r="H5" s="31">
        <v>9</v>
      </c>
    </row>
    <row r="6" spans="1:8" x14ac:dyDescent="0.4">
      <c r="A6" s="22">
        <v>5</v>
      </c>
      <c r="B6" s="22">
        <v>5</v>
      </c>
      <c r="D6" s="22">
        <v>3</v>
      </c>
      <c r="E6" s="22">
        <v>5</v>
      </c>
      <c r="G6" s="31">
        <v>3</v>
      </c>
      <c r="H6" s="31">
        <v>3</v>
      </c>
    </row>
    <row r="7" spans="1:8" x14ac:dyDescent="0.4">
      <c r="A7" s="22">
        <v>6</v>
      </c>
      <c r="B7" s="22">
        <v>6</v>
      </c>
      <c r="D7" s="22">
        <v>6</v>
      </c>
      <c r="E7" s="22">
        <v>9</v>
      </c>
      <c r="G7" s="31">
        <v>7</v>
      </c>
      <c r="H7" s="31">
        <v>8</v>
      </c>
    </row>
    <row r="8" spans="1:8" x14ac:dyDescent="0.4">
      <c r="A8" s="22">
        <v>5</v>
      </c>
      <c r="B8" s="22">
        <v>5</v>
      </c>
      <c r="D8" s="22">
        <v>3</v>
      </c>
      <c r="E8" s="22">
        <v>2</v>
      </c>
      <c r="G8" s="31">
        <v>2</v>
      </c>
      <c r="H8" s="31">
        <v>3</v>
      </c>
    </row>
    <row r="9" spans="1:8" x14ac:dyDescent="0.4">
      <c r="A9" s="22">
        <v>6</v>
      </c>
      <c r="B9" s="22">
        <v>6</v>
      </c>
      <c r="D9" s="22">
        <v>6</v>
      </c>
      <c r="E9" s="22">
        <v>5</v>
      </c>
      <c r="G9" s="31">
        <v>2</v>
      </c>
      <c r="H9" s="31">
        <v>5</v>
      </c>
    </row>
    <row r="10" spans="1:8" x14ac:dyDescent="0.4">
      <c r="A10" s="22">
        <v>6</v>
      </c>
      <c r="B10" s="22">
        <v>7</v>
      </c>
      <c r="D10" s="22">
        <v>6</v>
      </c>
      <c r="E10" s="22">
        <v>7</v>
      </c>
      <c r="G10" s="31">
        <v>6</v>
      </c>
      <c r="H10" s="31">
        <v>8</v>
      </c>
    </row>
    <row r="11" spans="1:8" x14ac:dyDescent="0.4">
      <c r="A11" s="22">
        <v>4</v>
      </c>
      <c r="B11" s="22">
        <v>6</v>
      </c>
      <c r="D11" s="22">
        <v>4</v>
      </c>
      <c r="E11" s="22">
        <v>6</v>
      </c>
      <c r="G11" s="31">
        <v>6</v>
      </c>
      <c r="H11" s="31">
        <v>7</v>
      </c>
    </row>
    <row r="12" spans="1:8" x14ac:dyDescent="0.4">
      <c r="A12" s="22">
        <v>6</v>
      </c>
      <c r="B12" s="22">
        <v>6</v>
      </c>
      <c r="D12" s="22">
        <v>8</v>
      </c>
      <c r="E12" s="22">
        <v>9</v>
      </c>
      <c r="G12" s="31">
        <v>9</v>
      </c>
      <c r="H12" s="31">
        <v>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505A8-616D-457E-8B0A-54FBD7E29060}">
  <dimension ref="A1:B13"/>
  <sheetViews>
    <sheetView workbookViewId="0">
      <selection activeCell="B21" sqref="B21"/>
    </sheetView>
  </sheetViews>
  <sheetFormatPr defaultRowHeight="18.75" x14ac:dyDescent="0.4"/>
  <cols>
    <col min="1" max="1" width="10.125" customWidth="1"/>
    <col min="2" max="2" width="10.25" customWidth="1"/>
  </cols>
  <sheetData>
    <row r="1" spans="1:2" s="1" customFormat="1" x14ac:dyDescent="0.4">
      <c r="A1" s="1" t="s">
        <v>34</v>
      </c>
      <c r="B1" s="1" t="s">
        <v>35</v>
      </c>
    </row>
    <row r="2" spans="1:2" x14ac:dyDescent="0.4">
      <c r="A2" s="32">
        <v>92</v>
      </c>
      <c r="B2" s="33">
        <v>40212</v>
      </c>
    </row>
    <row r="3" spans="1:2" x14ac:dyDescent="0.4">
      <c r="A3" s="32">
        <v>93.35</v>
      </c>
      <c r="B3" s="33">
        <v>40801</v>
      </c>
    </row>
    <row r="4" spans="1:2" x14ac:dyDescent="0.4">
      <c r="A4" s="32">
        <v>298</v>
      </c>
      <c r="B4" s="33">
        <v>125198</v>
      </c>
    </row>
    <row r="5" spans="1:2" x14ac:dyDescent="0.4">
      <c r="A5" s="32">
        <v>78</v>
      </c>
      <c r="B5" s="33">
        <v>21772</v>
      </c>
    </row>
    <row r="6" spans="1:2" x14ac:dyDescent="0.4">
      <c r="A6" s="32">
        <v>181.27</v>
      </c>
      <c r="B6" s="33">
        <v>52122</v>
      </c>
    </row>
    <row r="7" spans="1:2" x14ac:dyDescent="0.4">
      <c r="A7" s="32">
        <v>108</v>
      </c>
      <c r="B7" s="33">
        <v>55200</v>
      </c>
    </row>
    <row r="8" spans="1:2" x14ac:dyDescent="0.4">
      <c r="A8" s="32">
        <v>133</v>
      </c>
      <c r="B8" s="33">
        <v>54801</v>
      </c>
    </row>
    <row r="9" spans="1:2" x14ac:dyDescent="0.4">
      <c r="A9" s="32">
        <v>72</v>
      </c>
      <c r="B9" s="33">
        <v>34411</v>
      </c>
    </row>
    <row r="10" spans="1:2" x14ac:dyDescent="0.4">
      <c r="A10" s="32">
        <v>243</v>
      </c>
      <c r="B10" s="33">
        <v>79221</v>
      </c>
    </row>
    <row r="11" spans="1:2" x14ac:dyDescent="0.4">
      <c r="A11" s="32">
        <v>13</v>
      </c>
      <c r="B11" s="33">
        <v>7801</v>
      </c>
    </row>
    <row r="12" spans="1:2" x14ac:dyDescent="0.4">
      <c r="B12" s="33"/>
    </row>
    <row r="13" spans="1:2" x14ac:dyDescent="0.4">
      <c r="A13" t="s">
        <v>36</v>
      </c>
      <c r="B13">
        <f>CORREL(A2:A11,B2:B11)</f>
        <v>0.94924992930381524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116F-690E-44F7-9732-F4B1C1FC17E9}">
  <dimension ref="A1:C11"/>
  <sheetViews>
    <sheetView workbookViewId="0">
      <selection activeCell="P22" sqref="P22"/>
    </sheetView>
  </sheetViews>
  <sheetFormatPr defaultRowHeight="18.75" x14ac:dyDescent="0.4"/>
  <sheetData>
    <row r="1" spans="1:3" s="1" customFormat="1" x14ac:dyDescent="0.4">
      <c r="A1" s="1" t="s">
        <v>37</v>
      </c>
      <c r="B1" s="1" t="s">
        <v>35</v>
      </c>
      <c r="C1" s="1" t="s">
        <v>38</v>
      </c>
    </row>
    <row r="2" spans="1:3" x14ac:dyDescent="0.4">
      <c r="A2" s="32">
        <v>92</v>
      </c>
      <c r="B2" s="32">
        <v>44</v>
      </c>
      <c r="C2" s="33">
        <v>5506</v>
      </c>
    </row>
    <row r="3" spans="1:3" x14ac:dyDescent="0.4">
      <c r="A3" s="32">
        <v>93.35</v>
      </c>
      <c r="B3" s="32">
        <v>102</v>
      </c>
      <c r="C3" s="33">
        <v>9335</v>
      </c>
    </row>
    <row r="4" spans="1:3" x14ac:dyDescent="0.4">
      <c r="A4" s="32">
        <v>332</v>
      </c>
      <c r="B4" s="32">
        <v>288</v>
      </c>
      <c r="C4" s="33">
        <v>42604</v>
      </c>
    </row>
    <row r="5" spans="1:3" x14ac:dyDescent="0.4">
      <c r="A5" s="32">
        <v>78</v>
      </c>
      <c r="B5" s="32">
        <v>54.43</v>
      </c>
      <c r="C5" s="33">
        <v>5443</v>
      </c>
    </row>
    <row r="6" spans="1:3" x14ac:dyDescent="0.4">
      <c r="A6" s="32">
        <v>181.27</v>
      </c>
      <c r="B6" s="32">
        <v>118</v>
      </c>
      <c r="C6" s="33">
        <v>18127</v>
      </c>
    </row>
    <row r="7" spans="1:3" x14ac:dyDescent="0.4">
      <c r="A7" s="32">
        <v>108</v>
      </c>
      <c r="B7" s="32">
        <v>138</v>
      </c>
      <c r="C7" s="33">
        <v>12912</v>
      </c>
    </row>
    <row r="8" spans="1:3" x14ac:dyDescent="0.4">
      <c r="A8" s="32">
        <v>113</v>
      </c>
      <c r="B8" s="32">
        <v>138</v>
      </c>
      <c r="C8" s="33">
        <v>15554</v>
      </c>
    </row>
    <row r="9" spans="1:3" x14ac:dyDescent="0.4">
      <c r="A9" s="32">
        <v>72</v>
      </c>
      <c r="B9" s="32">
        <v>86</v>
      </c>
      <c r="C9" s="33">
        <v>3976</v>
      </c>
    </row>
    <row r="10" spans="1:3" x14ac:dyDescent="0.4">
      <c r="A10" s="32">
        <v>243</v>
      </c>
      <c r="B10" s="32">
        <v>152</v>
      </c>
      <c r="C10" s="33">
        <v>13204</v>
      </c>
    </row>
    <row r="11" spans="1:3" x14ac:dyDescent="0.4">
      <c r="A11" s="32">
        <v>13</v>
      </c>
      <c r="B11" s="32">
        <v>22</v>
      </c>
      <c r="C11" s="33">
        <v>1393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5A46-A8A3-4F4B-A7E3-37B74A8B1D19}">
  <dimension ref="A1:B21"/>
  <sheetViews>
    <sheetView workbookViewId="0">
      <selection activeCell="G9" sqref="G9"/>
    </sheetView>
  </sheetViews>
  <sheetFormatPr defaultRowHeight="18.75" x14ac:dyDescent="0.4"/>
  <sheetData>
    <row r="1" spans="1:2" x14ac:dyDescent="0.4">
      <c r="A1" s="34" t="s">
        <v>39</v>
      </c>
      <c r="B1" s="34" t="s">
        <v>40</v>
      </c>
    </row>
    <row r="2" spans="1:2" x14ac:dyDescent="0.4">
      <c r="A2" s="34">
        <v>1999</v>
      </c>
      <c r="B2" s="34">
        <v>1</v>
      </c>
    </row>
    <row r="3" spans="1:2" x14ac:dyDescent="0.4">
      <c r="A3" s="34">
        <v>2000</v>
      </c>
      <c r="B3" s="34">
        <v>2</v>
      </c>
    </row>
    <row r="4" spans="1:2" x14ac:dyDescent="0.4">
      <c r="A4" s="34">
        <v>2001</v>
      </c>
      <c r="B4" s="34">
        <v>3</v>
      </c>
    </row>
    <row r="5" spans="1:2" x14ac:dyDescent="0.4">
      <c r="A5" s="34">
        <v>2002</v>
      </c>
      <c r="B5" s="34">
        <v>4</v>
      </c>
    </row>
    <row r="6" spans="1:2" x14ac:dyDescent="0.4">
      <c r="A6" s="34">
        <v>2003</v>
      </c>
      <c r="B6" s="34">
        <v>5</v>
      </c>
    </row>
    <row r="7" spans="1:2" x14ac:dyDescent="0.4">
      <c r="A7" s="34">
        <v>2004</v>
      </c>
      <c r="B7" s="34">
        <v>6</v>
      </c>
    </row>
    <row r="8" spans="1:2" x14ac:dyDescent="0.4">
      <c r="A8" s="34">
        <v>2005</v>
      </c>
      <c r="B8" s="34">
        <v>7</v>
      </c>
    </row>
    <row r="9" spans="1:2" x14ac:dyDescent="0.4">
      <c r="A9" s="34">
        <v>2006</v>
      </c>
      <c r="B9" s="34">
        <v>8</v>
      </c>
    </row>
    <row r="10" spans="1:2" x14ac:dyDescent="0.4">
      <c r="A10" s="34">
        <v>2007</v>
      </c>
      <c r="B10" s="34">
        <v>9</v>
      </c>
    </row>
    <row r="11" spans="1:2" x14ac:dyDescent="0.4">
      <c r="A11" s="34">
        <v>2008</v>
      </c>
      <c r="B11" s="34">
        <v>10</v>
      </c>
    </row>
    <row r="12" spans="1:2" x14ac:dyDescent="0.4">
      <c r="A12" s="34">
        <v>2009</v>
      </c>
      <c r="B12" s="34">
        <v>11</v>
      </c>
    </row>
    <row r="13" spans="1:2" x14ac:dyDescent="0.4">
      <c r="A13" s="34">
        <v>2010</v>
      </c>
      <c r="B13" s="34">
        <v>12</v>
      </c>
    </row>
    <row r="14" spans="1:2" x14ac:dyDescent="0.4">
      <c r="A14" s="34">
        <v>2011</v>
      </c>
      <c r="B14" s="34">
        <v>13</v>
      </c>
    </row>
    <row r="15" spans="1:2" x14ac:dyDescent="0.4">
      <c r="A15" s="34">
        <v>2012</v>
      </c>
      <c r="B15" s="34">
        <v>14</v>
      </c>
    </row>
    <row r="16" spans="1:2" x14ac:dyDescent="0.4">
      <c r="A16" s="34">
        <v>2013</v>
      </c>
      <c r="B16" s="34">
        <v>15</v>
      </c>
    </row>
    <row r="17" spans="1:2" x14ac:dyDescent="0.4">
      <c r="A17" s="34">
        <v>2014</v>
      </c>
      <c r="B17" s="34">
        <v>16</v>
      </c>
    </row>
    <row r="18" spans="1:2" x14ac:dyDescent="0.4">
      <c r="A18" s="34">
        <v>2015</v>
      </c>
      <c r="B18" s="34">
        <v>17</v>
      </c>
    </row>
    <row r="19" spans="1:2" x14ac:dyDescent="0.4">
      <c r="A19" s="34">
        <v>2016</v>
      </c>
      <c r="B19" s="34">
        <v>18</v>
      </c>
    </row>
    <row r="20" spans="1:2" x14ac:dyDescent="0.4">
      <c r="A20" s="34">
        <v>2017</v>
      </c>
      <c r="B20" s="34">
        <v>19</v>
      </c>
    </row>
    <row r="21" spans="1:2" x14ac:dyDescent="0.4">
      <c r="A21" s="34">
        <v>2018</v>
      </c>
      <c r="B21" s="34">
        <v>20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B384-05F1-4415-8D93-0F4C5A31135A}">
  <dimension ref="A1:M4"/>
  <sheetViews>
    <sheetView workbookViewId="0">
      <selection activeCell="G24" sqref="G24"/>
    </sheetView>
  </sheetViews>
  <sheetFormatPr defaultRowHeight="18.75" x14ac:dyDescent="0.4"/>
  <cols>
    <col min="2" max="13" width="7.625" customWidth="1"/>
  </cols>
  <sheetData>
    <row r="1" spans="1:13" s="1" customFormat="1" x14ac:dyDescent="0.4">
      <c r="A1" s="6"/>
      <c r="B1" s="4" t="s">
        <v>41</v>
      </c>
      <c r="C1" s="4" t="s">
        <v>42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</row>
    <row r="2" spans="1:13" x14ac:dyDescent="0.4">
      <c r="A2" s="35" t="s">
        <v>43</v>
      </c>
      <c r="B2">
        <v>188</v>
      </c>
      <c r="C2">
        <v>192</v>
      </c>
      <c r="D2">
        <v>201</v>
      </c>
      <c r="E2">
        <v>216</v>
      </c>
      <c r="F2">
        <v>266</v>
      </c>
      <c r="G2">
        <v>238</v>
      </c>
      <c r="H2">
        <v>225</v>
      </c>
      <c r="I2">
        <v>200</v>
      </c>
      <c r="J2">
        <v>260</v>
      </c>
      <c r="K2">
        <v>213</v>
      </c>
      <c r="L2">
        <v>198</v>
      </c>
      <c r="M2">
        <v>218</v>
      </c>
    </row>
    <row r="3" spans="1:13" x14ac:dyDescent="0.4">
      <c r="A3" s="35" t="s">
        <v>44</v>
      </c>
      <c r="B3">
        <v>730</v>
      </c>
      <c r="C3">
        <v>648</v>
      </c>
      <c r="D3">
        <v>813</v>
      </c>
      <c r="E3">
        <v>752</v>
      </c>
      <c r="F3">
        <v>802</v>
      </c>
      <c r="G3">
        <v>868</v>
      </c>
      <c r="H3">
        <v>856</v>
      </c>
      <c r="I3">
        <v>910</v>
      </c>
      <c r="J3">
        <v>1183</v>
      </c>
      <c r="K3">
        <v>1020</v>
      </c>
      <c r="L3">
        <v>923</v>
      </c>
      <c r="M3">
        <v>955</v>
      </c>
    </row>
    <row r="4" spans="1:13" x14ac:dyDescent="0.4">
      <c r="A4" s="36" t="s">
        <v>45</v>
      </c>
      <c r="B4" s="2">
        <v>41</v>
      </c>
      <c r="C4" s="2">
        <v>40</v>
      </c>
      <c r="D4" s="2">
        <v>55</v>
      </c>
      <c r="E4" s="2">
        <v>63</v>
      </c>
      <c r="F4" s="2">
        <v>113</v>
      </c>
      <c r="G4" s="2">
        <v>42</v>
      </c>
      <c r="H4" s="2">
        <v>53</v>
      </c>
      <c r="I4" s="2">
        <v>50</v>
      </c>
      <c r="J4" s="2">
        <v>65</v>
      </c>
      <c r="K4" s="2">
        <v>48</v>
      </c>
      <c r="L4" s="2">
        <v>45</v>
      </c>
      <c r="M4" s="2">
        <v>47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5A20-7BEF-4BA6-A907-665874029FFE}">
  <dimension ref="A1:C10"/>
  <sheetViews>
    <sheetView workbookViewId="0">
      <selection activeCell="K25" sqref="K25"/>
    </sheetView>
  </sheetViews>
  <sheetFormatPr defaultRowHeight="18.75" x14ac:dyDescent="0.4"/>
  <sheetData>
    <row r="1" spans="1:3" x14ac:dyDescent="0.4">
      <c r="A1" s="37"/>
      <c r="B1" s="38" t="s">
        <v>46</v>
      </c>
      <c r="C1" s="39" t="s">
        <v>47</v>
      </c>
    </row>
    <row r="2" spans="1:3" x14ac:dyDescent="0.4">
      <c r="A2" s="40" t="s">
        <v>41</v>
      </c>
      <c r="B2" s="41">
        <v>38</v>
      </c>
      <c r="C2" s="34">
        <v>523</v>
      </c>
    </row>
    <row r="3" spans="1:3" x14ac:dyDescent="0.4">
      <c r="A3" s="40" t="s">
        <v>42</v>
      </c>
      <c r="B3" s="41">
        <v>25</v>
      </c>
      <c r="C3" s="34">
        <v>384</v>
      </c>
    </row>
    <row r="4" spans="1:3" x14ac:dyDescent="0.4">
      <c r="A4" s="40" t="s">
        <v>8</v>
      </c>
      <c r="B4" s="41">
        <v>73</v>
      </c>
      <c r="C4" s="34">
        <v>758</v>
      </c>
    </row>
    <row r="5" spans="1:3" x14ac:dyDescent="0.4">
      <c r="A5" s="40" t="s">
        <v>9</v>
      </c>
      <c r="B5" s="41">
        <v>82</v>
      </c>
      <c r="C5" s="34">
        <v>813</v>
      </c>
    </row>
    <row r="6" spans="1:3" x14ac:dyDescent="0.4">
      <c r="A6" s="40" t="s">
        <v>10</v>
      </c>
      <c r="B6" s="41">
        <v>43</v>
      </c>
      <c r="C6" s="34">
        <v>492</v>
      </c>
    </row>
    <row r="7" spans="1:3" x14ac:dyDescent="0.4">
      <c r="A7" s="40" t="s">
        <v>11</v>
      </c>
      <c r="B7" s="41">
        <v>66</v>
      </c>
      <c r="C7" s="34">
        <v>678</v>
      </c>
    </row>
    <row r="8" spans="1:3" x14ac:dyDescent="0.4">
      <c r="A8" s="40" t="s">
        <v>12</v>
      </c>
      <c r="B8" s="41">
        <v>38</v>
      </c>
      <c r="C8" s="34">
        <v>495</v>
      </c>
    </row>
    <row r="9" spans="1:3" x14ac:dyDescent="0.4">
      <c r="A9" s="40" t="s">
        <v>13</v>
      </c>
      <c r="B9" s="41">
        <v>29</v>
      </c>
      <c r="C9" s="34">
        <v>418</v>
      </c>
    </row>
    <row r="10" spans="1:3" x14ac:dyDescent="0.4">
      <c r="A10" s="42" t="s">
        <v>14</v>
      </c>
      <c r="B10" s="43">
        <v>71</v>
      </c>
      <c r="C10" s="44">
        <v>723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平均</vt:lpstr>
      <vt:lpstr>研修前後</vt:lpstr>
      <vt:lpstr>A・B支店</vt:lpstr>
      <vt:lpstr>違いの大きさ</vt:lpstr>
      <vt:lpstr>相関</vt:lpstr>
      <vt:lpstr>偏相関</vt:lpstr>
      <vt:lpstr>推移グラフ</vt:lpstr>
      <vt:lpstr>支店別売上高</vt:lpstr>
      <vt:lpstr>新製品と主力製品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ito</cp:lastModifiedBy>
  <cp:lastPrinted>2019-08-05T22:56:18Z</cp:lastPrinted>
  <dcterms:created xsi:type="dcterms:W3CDTF">2019-08-02T04:12:14Z</dcterms:created>
  <dcterms:modified xsi:type="dcterms:W3CDTF">2021-07-19T08:00:11Z</dcterms:modified>
</cp:coreProperties>
</file>